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hota kayama\Downloads\"/>
    </mc:Choice>
  </mc:AlternateContent>
  <xr:revisionPtr revIDLastSave="0" documentId="8_{C9D847D1-1008-4DA0-B88D-CAE5528BCF4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現在の収支見直し" sheetId="1" r:id="rId1"/>
    <sheet name="未来の収支予測" sheetId="2" r:id="rId2"/>
    <sheet name="運用シミュレーション" sheetId="3" r:id="rId3"/>
    <sheet name="各種シミュレーション計算サイト" sheetId="4" r:id="rId4"/>
    <sheet name="引用データ" sheetId="5" r:id="rId5"/>
  </sheets>
  <definedNames>
    <definedName name="_xlnm._FilterDatabase" localSheetId="4" hidden="1">引用データ!$A$1:$AC$67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 a="1"/>
  <c r="H19" i="1" s="1"/>
  <c r="U67" i="5"/>
  <c r="C67" i="5"/>
  <c r="U66" i="5"/>
  <c r="C66" i="5"/>
  <c r="U65" i="5"/>
  <c r="C65" i="5"/>
  <c r="U64" i="5"/>
  <c r="C64" i="5"/>
  <c r="U63" i="5"/>
  <c r="C63" i="5"/>
  <c r="U62" i="5"/>
  <c r="C62" i="5"/>
  <c r="U61" i="5"/>
  <c r="C61" i="5"/>
  <c r="U60" i="5"/>
  <c r="C60" i="5"/>
  <c r="U59" i="5"/>
  <c r="C59" i="5"/>
  <c r="U58" i="5"/>
  <c r="C58" i="5"/>
  <c r="U57" i="5"/>
  <c r="C57" i="5"/>
  <c r="U56" i="5"/>
  <c r="C56" i="5"/>
  <c r="U55" i="5"/>
  <c r="C55" i="5"/>
  <c r="U54" i="5"/>
  <c r="C54" i="5"/>
  <c r="U53" i="5"/>
  <c r="C53" i="5"/>
  <c r="U52" i="5"/>
  <c r="C52" i="5"/>
  <c r="U51" i="5"/>
  <c r="C51" i="5"/>
  <c r="U50" i="5"/>
  <c r="C50" i="5"/>
  <c r="U49" i="5"/>
  <c r="C49" i="5"/>
  <c r="U48" i="5"/>
  <c r="C48" i="5"/>
  <c r="U47" i="5"/>
  <c r="C47" i="5"/>
  <c r="U46" i="5"/>
  <c r="C46" i="5"/>
  <c r="U45" i="5"/>
  <c r="C45" i="5"/>
  <c r="U44" i="5"/>
  <c r="C44" i="5"/>
  <c r="U43" i="5"/>
  <c r="C43" i="5"/>
  <c r="U42" i="5"/>
  <c r="C42" i="5"/>
  <c r="U41" i="5"/>
  <c r="C41" i="5"/>
  <c r="U40" i="5"/>
  <c r="C40" i="5"/>
  <c r="U39" i="5"/>
  <c r="C39" i="5"/>
  <c r="U38" i="5"/>
  <c r="C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U2" i="5"/>
  <c r="E39" i="3"/>
  <c r="E36" i="3"/>
  <c r="E35" i="3"/>
  <c r="E37" i="3" s="1"/>
  <c r="H13" i="3"/>
  <c r="B11" i="3"/>
  <c r="E20" i="2"/>
  <c r="E19" i="2"/>
  <c r="B11" i="2"/>
  <c r="B10" i="2"/>
  <c r="H25" i="1" a="1"/>
  <c r="H25" i="1" s="1"/>
  <c r="H24" i="1" a="1"/>
  <c r="H24" i="1" s="1"/>
  <c r="H23" i="1" a="1"/>
  <c r="H23" i="1" s="1"/>
  <c r="H22" i="1" a="1"/>
  <c r="H22" i="1" s="1"/>
  <c r="H21" i="1" a="1"/>
  <c r="H21" i="1" s="1"/>
  <c r="H20" i="1" a="1"/>
  <c r="H20" i="1" s="1"/>
  <c r="E20" i="1"/>
  <c r="E21" i="1" s="1"/>
  <c r="H18" i="1" a="1"/>
  <c r="H18" i="1" s="1"/>
  <c r="H17" i="1" a="1"/>
  <c r="H17" i="1" s="1"/>
  <c r="H16" i="1" a="1"/>
  <c r="H16" i="1" s="1"/>
  <c r="H15" i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/>
  <c r="B8" i="1"/>
  <c r="B9" i="1" s="1"/>
  <c r="H3" i="2" l="1"/>
  <c r="B21" i="3" s="1"/>
  <c r="H4" i="2"/>
  <c r="B22" i="3" s="1"/>
  <c r="J4" i="1"/>
  <c r="B16" i="3" s="1"/>
  <c r="B18" i="3" s="1"/>
  <c r="B20" i="3"/>
  <c r="E9" i="3"/>
  <c r="E12" i="3" s="1"/>
  <c r="E1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<sst xmlns="http://schemas.openxmlformats.org/spreadsheetml/2006/main" count="248" uniqueCount="120">
  <si>
    <t>現在の収支の見直し</t>
  </si>
  <si>
    <t>◆ 現在の収入</t>
  </si>
  <si>
    <t>◆ 現在の月々の支出</t>
  </si>
  <si>
    <t>◆ 参考：年収・世帯構成・地域ごとの支出例</t>
  </si>
  <si>
    <t>◆ 年間の積み立て可能金額額は</t>
  </si>
  <si>
    <t>項目</t>
  </si>
  <si>
    <t>金額</t>
  </si>
  <si>
    <t>年収（万円）</t>
  </si>
  <si>
    <t>月給（手取り）</t>
  </si>
  <si>
    <t>食費</t>
  </si>
  <si>
    <t>世帯構成・地域</t>
  </si>
  <si>
    <t>ボーナス（手取り）</t>
  </si>
  <si>
    <t>日用雑貨</t>
  </si>
  <si>
    <t>臨時収入</t>
  </si>
  <si>
    <t>日用品</t>
  </si>
  <si>
    <t>その他：大きな出費項目</t>
  </si>
  <si>
    <t>都市部（目安）</t>
  </si>
  <si>
    <t>地方（目安）</t>
  </si>
  <si>
    <t>年収（月収×12）</t>
  </si>
  <si>
    <t>交通費</t>
  </si>
  <si>
    <t>年間手取り（万円）</t>
  </si>
  <si>
    <t>住宅購入費 (一戸建て/マンション)</t>
  </si>
  <si>
    <r>
      <t>約5,000万円​</t>
    </r>
    <r>
      <rPr>
        <u/>
        <sz val="10"/>
        <color rgb="FF1155CC"/>
        <rFont val="Arial"/>
        <family val="2"/>
      </rPr>
      <t>tokyogumi.co.jp</t>
    </r>
  </si>
  <si>
    <t>約3,000万円台</t>
  </si>
  <si>
    <t>収支合計</t>
  </si>
  <si>
    <t>通信費</t>
  </si>
  <si>
    <t>月間手取り（万円）
*ボーナス含</t>
  </si>
  <si>
    <t>結婚費用 (挙式・披露宴)</t>
  </si>
  <si>
    <r>
      <t>約400万円～500万円​</t>
    </r>
    <r>
      <rPr>
        <u/>
        <sz val="10"/>
        <color rgb="FF1155CC"/>
        <rFont val="Arial"/>
        <family val="2"/>
      </rPr>
      <t>tgn.co.jp</t>
    </r>
  </si>
  <si>
    <r>
      <t>約300万円前後​</t>
    </r>
    <r>
      <rPr>
        <u/>
        <sz val="10"/>
        <color rgb="FF1155CC"/>
        <rFont val="Arial"/>
        <family val="2"/>
      </rPr>
      <t>bk.mufg.jp</t>
    </r>
  </si>
  <si>
    <t>医療・保険</t>
  </si>
  <si>
    <t>出産費用 (分娩費用)</t>
  </si>
  <si>
    <t>約50万円</t>
  </si>
  <si>
    <t>約40万円</t>
  </si>
  <si>
    <t>水道・光熱</t>
  </si>
  <si>
    <t>子育て費用 (子1人あたり)</t>
  </si>
  <si>
    <r>
      <t>約3,000万円以上​</t>
    </r>
    <r>
      <rPr>
        <u/>
        <sz val="10"/>
        <color rgb="FF1155CC"/>
        <rFont val="Arial"/>
        <family val="2"/>
      </rPr>
      <t>solsell.jp</t>
    </r>
  </si>
  <si>
    <t>約2,000万～3,000万円</t>
  </si>
  <si>
    <t>家賃</t>
  </si>
  <si>
    <t>自動車購入・維持費</t>
  </si>
  <si>
    <t>1台あたり購入約250万円・維持約20万円/年</t>
  </si>
  <si>
    <t>1台あたり購入約200万円・維持約15万円/年</t>
  </si>
  <si>
    <t>衣類</t>
  </si>
  <si>
    <t>美容</t>
  </si>
  <si>
    <t>教育</t>
  </si>
  <si>
    <t>自動車維持費</t>
  </si>
  <si>
    <t>レジャー</t>
  </si>
  <si>
    <t>その他</t>
  </si>
  <si>
    <t>借入れ返済</t>
  </si>
  <si>
    <t>支出合計</t>
  </si>
  <si>
    <t>年間支出合計</t>
  </si>
  <si>
    <t>月額合計</t>
  </si>
  <si>
    <t>手取り-月支出</t>
  </si>
  <si>
    <t>未来の収支の見直し</t>
  </si>
  <si>
    <t>◆ 引退後の収入</t>
  </si>
  <si>
    <t>◆ 引退後の支出</t>
  </si>
  <si>
    <t>◆ 20年間で切り崩した場合の不足額（年額）</t>
  </si>
  <si>
    <t>◆ 30年間で切り崩した場合の不足額（年額）</t>
  </si>
  <si>
    <t>預貯金</t>
  </si>
  <si>
    <t>預貯金（÷20年）</t>
  </si>
  <si>
    <t>預貯金（÷30年）</t>
  </si>
  <si>
    <t>年金（月額）</t>
  </si>
  <si>
    <t>年金（年額）</t>
  </si>
  <si>
    <t>収支合計（20年切り崩し年額）</t>
  </si>
  <si>
    <t>収支合計（30年切り崩し年額）</t>
  </si>
  <si>
    <t>◆ 現在の金融資産の運用状況</t>
  </si>
  <si>
    <t>◆ 積み立て投資</t>
  </si>
  <si>
    <t>◆ 不動産投資（35年ローン,3000万円,金利1.6%）</t>
  </si>
  <si>
    <t xml:space="preserve"> 現在の金融資産の運用額</t>
  </si>
  <si>
    <t>年間利回り（％）</t>
  </si>
  <si>
    <t>物件価格</t>
  </si>
  <si>
    <t>株式</t>
  </si>
  <si>
    <t>初期投資額（円）</t>
  </si>
  <si>
    <t>ローン期間（年）</t>
  </si>
  <si>
    <t>信託</t>
  </si>
  <si>
    <t>毎月の積立額（円）</t>
  </si>
  <si>
    <t>金利（％）</t>
  </si>
  <si>
    <t>iDeco</t>
  </si>
  <si>
    <t>積立期間（年）</t>
  </si>
  <si>
    <t>月々のローン支払い</t>
  </si>
  <si>
    <t>NISA</t>
  </si>
  <si>
    <t>将来の運用資産額</t>
  </si>
  <si>
    <t>月々の家賃</t>
  </si>
  <si>
    <t>運用した資産からの取り崩し可能金額（1カ月あたり）</t>
  </si>
  <si>
    <t>月々の管理修繕費</t>
  </si>
  <si>
    <t>合計</t>
  </si>
  <si>
    <t>利用年数（年）</t>
  </si>
  <si>
    <t>年間の固定資産税</t>
  </si>
  <si>
    <t>*固定資産税評価額 → 物件価格の 70%
*税率 → 1.4%
*月額換算（年間支払いを12ヶ月で割る）</t>
  </si>
  <si>
    <t>取り崩し可能金額（1カ月あたり）</t>
  </si>
  <si>
    <t>年間の節税額</t>
  </si>
  <si>
    <t>*建物部分: 物件価格の 80%
*減価償却期間: 22年
*月額換算（年間を12ヶ月で割る）</t>
  </si>
  <si>
    <t>取り崩し可能金額（1年あたり）</t>
  </si>
  <si>
    <t>年間収支</t>
  </si>
  <si>
    <t>◆ 年間の積立可能額からいくら運用に回しますか？</t>
  </si>
  <si>
    <t>年間の積立可能額</t>
  </si>
  <si>
    <t>運用</t>
  </si>
  <si>
    <t>◆ 年間の積み立て可能金額</t>
  </si>
  <si>
    <t>（ 計算式 ）※触らないこと</t>
  </si>
  <si>
    <t>月利に変換</t>
  </si>
  <si>
    <t>初期投資額の複利計算</t>
  </si>
  <si>
    <t>毎月積立の複利計算</t>
  </si>
  <si>
    <t>取り崩し月数</t>
  </si>
  <si>
    <t>シミュレーションサイト名</t>
  </si>
  <si>
    <t>URL</t>
  </si>
  <si>
    <t>年金シミュレーションサイト</t>
  </si>
  <si>
    <t>https://zeimo.jp/tools/69527</t>
  </si>
  <si>
    <t>手取り額シミュレーションサイト</t>
  </si>
  <si>
    <t>https://talentsquare.co.jp/tedori-calc-tool-annual/</t>
  </si>
  <si>
    <t>年利計算シミュレーションサイト</t>
  </si>
  <si>
    <t>https://www.am-one.co.jp/shisankeisei/simulation.html</t>
  </si>
  <si>
    <t>手取り年収（万円）</t>
  </si>
  <si>
    <t>手取り月収（万円）</t>
  </si>
  <si>
    <t>水道・高熱</t>
  </si>
  <si>
    <t>都市部・単身</t>
  </si>
  <si>
    <t>都市部・夫婦＋子１人</t>
  </si>
  <si>
    <t>都市部・夫婦＋子２人</t>
  </si>
  <si>
    <t>地方・単身</t>
  </si>
  <si>
    <t>地方・夫婦＋子１人</t>
  </si>
  <si>
    <t>地方・夫婦＋子２人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</si>
</sst>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"/>
    <numFmt numFmtId="177" formatCode="#,##0.0"/>
    <numFmt numFmtId="178" formatCode="@&quot;年&quot;"/>
  </numFmts>
  <fonts count="27">
    <font>
      <sz val="10"/>
      <color rgb="FF000000"/>
      <name val="Arial"/>
      <scheme val="minor"/>
    </font>
    <font>
      <b/>
      <sz val="16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1"/>
      <color rgb="FF0000FF"/>
      <name val="Arial"/>
      <family val="2"/>
      <scheme val="minor"/>
    </font>
    <font>
      <sz val="12"/>
      <color theme="1"/>
      <name val="Arial"/>
      <family val="2"/>
      <scheme val="minor"/>
    </font>
    <font>
      <sz val="15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0000FF"/>
      <name val="Arial"/>
      <family val="2"/>
    </font>
    <font>
      <b/>
      <sz val="11"/>
      <color rgb="FFFF00FF"/>
      <name val="Arial"/>
      <family val="2"/>
    </font>
    <font>
      <b/>
      <sz val="11"/>
      <color rgb="FF0000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242424"/>
      <name val="-apple-system"/>
    </font>
    <font>
      <b/>
      <sz val="11"/>
      <color rgb="FF242424"/>
      <name val="-apple-system"/>
    </font>
    <font>
      <sz val="11"/>
      <color rgb="FF242424"/>
      <name val="Arial"/>
      <family val="2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u/>
      <sz val="13"/>
      <color rgb="FF0000FF"/>
      <name val="Arial"/>
      <family val="2"/>
    </font>
    <font>
      <u/>
      <sz val="13"/>
      <color rgb="FF0000FF"/>
      <name val="Arial"/>
      <family val="2"/>
    </font>
    <font>
      <sz val="11"/>
      <color rgb="FF000000"/>
      <name val="游ゴシック"/>
      <family val="3"/>
      <charset val="128"/>
    </font>
    <font>
      <u/>
      <sz val="10"/>
      <color rgb="FF1155CC"/>
      <name val="Arial"/>
      <family val="2"/>
    </font>
    <font>
      <sz val="6"/>
      <name val="Arial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0"/>
        <bgColor theme="0"/>
      </patternFill>
    </fill>
    <fill>
      <patternFill patternType="solid">
        <fgColor rgb="FFFFFAEA"/>
        <bgColor rgb="FFFFFAEA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9CB9C"/>
        <bgColor rgb="FFF9CB9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EFEFEF"/>
        <bgColor rgb="FFEFEFEF"/>
      </patternFill>
    </fill>
    <fill>
      <patternFill patternType="solid">
        <fgColor rgb="FF00FFFF"/>
        <bgColor rgb="FF00FFFF"/>
      </patternFill>
    </fill>
  </fills>
  <borders count="10">
    <border>
      <left/>
      <right/>
      <top/>
      <bottom/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/>
    <xf numFmtId="0" fontId="3" fillId="5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6" fillId="5" borderId="0" xfId="0" applyFont="1" applyFill="1"/>
    <xf numFmtId="176" fontId="6" fillId="7" borderId="0" xfId="0" applyNumberFormat="1" applyFont="1" applyFill="1"/>
    <xf numFmtId="0" fontId="7" fillId="4" borderId="3" xfId="0" applyFont="1" applyFill="1" applyBorder="1"/>
    <xf numFmtId="176" fontId="7" fillId="6" borderId="4" xfId="0" applyNumberFormat="1" applyFont="1" applyFill="1" applyBorder="1"/>
    <xf numFmtId="0" fontId="5" fillId="4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76" fontId="7" fillId="4" borderId="4" xfId="0" applyNumberFormat="1" applyFont="1" applyFill="1" applyBorder="1"/>
    <xf numFmtId="0" fontId="5" fillId="4" borderId="6" xfId="0" applyFont="1" applyFill="1" applyBorder="1"/>
    <xf numFmtId="0" fontId="2" fillId="4" borderId="7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7" fillId="8" borderId="3" xfId="0" applyFont="1" applyFill="1" applyBorder="1"/>
    <xf numFmtId="176" fontId="7" fillId="8" borderId="4" xfId="0" applyNumberFormat="1" applyFont="1" applyFill="1" applyBorder="1"/>
    <xf numFmtId="0" fontId="5" fillId="4" borderId="8" xfId="0" applyFont="1" applyFill="1" applyBorder="1"/>
    <xf numFmtId="0" fontId="9" fillId="4" borderId="0" xfId="0" applyFont="1" applyFill="1" applyAlignment="1">
      <alignment wrapText="1"/>
    </xf>
    <xf numFmtId="0" fontId="7" fillId="4" borderId="5" xfId="0" applyFont="1" applyFill="1" applyBorder="1"/>
    <xf numFmtId="0" fontId="7" fillId="9" borderId="3" xfId="0" applyFont="1" applyFill="1" applyBorder="1"/>
    <xf numFmtId="176" fontId="7" fillId="9" borderId="4" xfId="0" applyNumberFormat="1" applyFont="1" applyFill="1" applyBorder="1"/>
    <xf numFmtId="0" fontId="5" fillId="9" borderId="4" xfId="0" applyFont="1" applyFill="1" applyBorder="1" applyAlignment="1">
      <alignment horizontal="left"/>
    </xf>
    <xf numFmtId="0" fontId="5" fillId="9" borderId="6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2" fillId="5" borderId="0" xfId="0" applyFont="1" applyFill="1"/>
    <xf numFmtId="0" fontId="10" fillId="4" borderId="0" xfId="0" applyFont="1" applyFill="1"/>
    <xf numFmtId="0" fontId="11" fillId="4" borderId="0" xfId="0" applyFont="1" applyFill="1"/>
    <xf numFmtId="0" fontId="10" fillId="5" borderId="0" xfId="0" applyFont="1" applyFill="1"/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/>
    <xf numFmtId="176" fontId="15" fillId="6" borderId="4" xfId="0" applyNumberFormat="1" applyFont="1" applyFill="1" applyBorder="1"/>
    <xf numFmtId="0" fontId="15" fillId="5" borderId="0" xfId="0" applyFont="1" applyFill="1"/>
    <xf numFmtId="177" fontId="15" fillId="6" borderId="4" xfId="0" applyNumberFormat="1" applyFont="1" applyFill="1" applyBorder="1" applyAlignment="1">
      <alignment horizontal="right"/>
    </xf>
    <xf numFmtId="176" fontId="15" fillId="6" borderId="4" xfId="0" applyNumberFormat="1" applyFont="1" applyFill="1" applyBorder="1" applyAlignment="1">
      <alignment horizontal="right"/>
    </xf>
    <xf numFmtId="3" fontId="15" fillId="6" borderId="4" xfId="0" applyNumberFormat="1" applyFont="1" applyFill="1" applyBorder="1" applyAlignment="1">
      <alignment horizontal="right"/>
    </xf>
    <xf numFmtId="178" fontId="15" fillId="6" borderId="4" xfId="0" applyNumberFormat="1" applyFont="1" applyFill="1" applyBorder="1" applyAlignment="1">
      <alignment horizontal="right"/>
    </xf>
    <xf numFmtId="10" fontId="15" fillId="6" borderId="4" xfId="0" applyNumberFormat="1" applyFont="1" applyFill="1" applyBorder="1" applyAlignment="1">
      <alignment horizontal="right"/>
    </xf>
    <xf numFmtId="0" fontId="2" fillId="4" borderId="7" xfId="0" applyFont="1" applyFill="1" applyBorder="1"/>
    <xf numFmtId="3" fontId="7" fillId="6" borderId="0" xfId="0" applyNumberFormat="1" applyFont="1" applyFill="1"/>
    <xf numFmtId="0" fontId="15" fillId="7" borderId="7" xfId="0" applyFont="1" applyFill="1" applyBorder="1"/>
    <xf numFmtId="176" fontId="15" fillId="7" borderId="0" xfId="0" applyNumberFormat="1" applyFont="1" applyFill="1" applyAlignment="1">
      <alignment horizontal="right"/>
    </xf>
    <xf numFmtId="0" fontId="16" fillId="4" borderId="1" xfId="0" applyFont="1" applyFill="1" applyBorder="1" applyAlignment="1">
      <alignment vertical="center"/>
    </xf>
    <xf numFmtId="178" fontId="16" fillId="4" borderId="2" xfId="0" applyNumberFormat="1" applyFont="1" applyFill="1" applyBorder="1" applyAlignment="1">
      <alignment horizontal="right" vertical="center"/>
    </xf>
    <xf numFmtId="0" fontId="15" fillId="7" borderId="3" xfId="0" applyFont="1" applyFill="1" applyBorder="1"/>
    <xf numFmtId="176" fontId="15" fillId="7" borderId="4" xfId="0" applyNumberFormat="1" applyFont="1" applyFill="1" applyBorder="1" applyAlignment="1">
      <alignment horizontal="right"/>
    </xf>
    <xf numFmtId="3" fontId="7" fillId="6" borderId="4" xfId="0" applyNumberFormat="1" applyFont="1" applyFill="1" applyBorder="1"/>
    <xf numFmtId="176" fontId="15" fillId="4" borderId="4" xfId="0" applyNumberFormat="1" applyFont="1" applyFill="1" applyBorder="1" applyAlignment="1">
      <alignment horizontal="right"/>
    </xf>
    <xf numFmtId="0" fontId="11" fillId="5" borderId="0" xfId="0" applyFont="1" applyFill="1"/>
    <xf numFmtId="0" fontId="11" fillId="3" borderId="0" xfId="0" applyFont="1" applyFill="1"/>
    <xf numFmtId="0" fontId="12" fillId="4" borderId="2" xfId="0" applyFont="1" applyFill="1" applyBorder="1" applyAlignment="1">
      <alignment horizontal="center"/>
    </xf>
    <xf numFmtId="176" fontId="5" fillId="4" borderId="4" xfId="0" applyNumberFormat="1" applyFont="1" applyFill="1" applyBorder="1"/>
    <xf numFmtId="177" fontId="2" fillId="0" borderId="0" xfId="0" applyNumberFormat="1" applyFont="1"/>
    <xf numFmtId="176" fontId="5" fillId="6" borderId="4" xfId="0" applyNumberFormat="1" applyFont="1" applyFill="1" applyBorder="1"/>
    <xf numFmtId="3" fontId="2" fillId="0" borderId="0" xfId="0" applyNumberFormat="1" applyFont="1"/>
    <xf numFmtId="176" fontId="6" fillId="4" borderId="0" xfId="0" applyNumberFormat="1" applyFont="1" applyFill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19" fillId="10" borderId="0" xfId="0" applyFont="1" applyFill="1" applyAlignment="1">
      <alignment wrapText="1"/>
    </xf>
    <xf numFmtId="4" fontId="2" fillId="10" borderId="0" xfId="0" applyNumberFormat="1" applyFont="1" applyFill="1"/>
    <xf numFmtId="0" fontId="20" fillId="11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4" fillId="6" borderId="0" xfId="0" applyFont="1" applyFill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176" fontId="24" fillId="0" borderId="0" xfId="0" applyNumberFormat="1" applyFont="1" applyAlignment="1">
      <alignment horizontal="right"/>
    </xf>
    <xf numFmtId="176" fontId="24" fillId="0" borderId="0" xfId="0" applyNumberFormat="1" applyFont="1" applyAlignment="1">
      <alignment horizontal="center"/>
    </xf>
    <xf numFmtId="176" fontId="24" fillId="0" borderId="0" xfId="0" applyNumberFormat="1" applyFont="1"/>
    <xf numFmtId="1" fontId="24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</cellXfs>
  <cellStyles count="1">
    <cellStyle name="標準" xfId="0" builtinId="0"/>
  </cellStyles>
  <dxfs count="9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k.mufg.jp/column/events/wedding/b0017.html" TargetMode="External"/><Relationship Id="rId2" Type="http://schemas.openxmlformats.org/officeDocument/2006/relationships/hyperlink" Target="https://www.tgn.co.jp/wedding/column/article-06/" TargetMode="External"/><Relationship Id="rId1" Type="http://schemas.openxmlformats.org/officeDocument/2006/relationships/hyperlink" Target="https://tokyogumi.co.jp/magazine/tokyohouse/" TargetMode="External"/><Relationship Id="rId4" Type="http://schemas.openxmlformats.org/officeDocument/2006/relationships/hyperlink" Target="https://solsell.jp/kosodate-hiyo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-one.co.jp/shisankeisei/simulation.html" TargetMode="External"/><Relationship Id="rId2" Type="http://schemas.openxmlformats.org/officeDocument/2006/relationships/hyperlink" Target="https://talentsquare.co.jp/tedori-calc-tool-annual/" TargetMode="External"/><Relationship Id="rId1" Type="http://schemas.openxmlformats.org/officeDocument/2006/relationships/hyperlink" Target="https://hokenstory.com/kosei-nenkin-hoken-how-mu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28"/>
  <sheetViews>
    <sheetView showGridLines="0" tabSelected="1" workbookViewId="0">
      <selection sqref="A1:K1"/>
    </sheetView>
  </sheetViews>
  <sheetFormatPr defaultColWidth="12.5703125" defaultRowHeight="15.75" customHeight="1"/>
  <cols>
    <col min="1" max="1" width="17.140625" customWidth="1"/>
    <col min="3" max="3" width="4" customWidth="1"/>
    <col min="4" max="4" width="30.42578125" customWidth="1"/>
    <col min="5" max="5" width="25.42578125" customWidth="1"/>
    <col min="6" max="6" width="6.28515625" customWidth="1"/>
    <col min="7" max="7" width="35.85546875" customWidth="1"/>
    <col min="8" max="8" width="26.42578125" customWidth="1"/>
    <col min="9" max="9" width="4.42578125" customWidth="1"/>
    <col min="10" max="10" width="35.85546875" customWidth="1"/>
    <col min="11" max="11" width="18.140625" customWidth="1"/>
  </cols>
  <sheetData>
    <row r="1" spans="1:23" ht="2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>
      <c r="A2" s="2"/>
      <c r="B2" s="1"/>
      <c r="C2" s="1"/>
      <c r="D2" s="2"/>
      <c r="E2" s="1"/>
      <c r="F2" s="1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>
      <c r="A3" s="3" t="s">
        <v>1</v>
      </c>
      <c r="B3" s="4"/>
      <c r="D3" s="3" t="s">
        <v>2</v>
      </c>
      <c r="E3" s="4"/>
      <c r="G3" s="3" t="s">
        <v>3</v>
      </c>
      <c r="H3" s="3"/>
      <c r="I3" s="5"/>
      <c r="J3" s="3" t="s">
        <v>4</v>
      </c>
    </row>
    <row r="4" spans="1:23" ht="15.75" customHeight="1">
      <c r="A4" s="6" t="s">
        <v>5</v>
      </c>
      <c r="B4" s="7" t="s">
        <v>6</v>
      </c>
      <c r="D4" s="6" t="s">
        <v>5</v>
      </c>
      <c r="E4" s="7" t="s">
        <v>6</v>
      </c>
      <c r="G4" s="8" t="s">
        <v>7</v>
      </c>
      <c r="H4" s="9"/>
      <c r="I4" s="10"/>
      <c r="J4" s="11">
        <f>B9-E21</f>
        <v>0</v>
      </c>
    </row>
    <row r="5" spans="1:23" ht="15">
      <c r="A5" s="12" t="s">
        <v>8</v>
      </c>
      <c r="B5" s="13"/>
      <c r="D5" s="14" t="s">
        <v>9</v>
      </c>
      <c r="E5" s="13"/>
      <c r="G5" s="8" t="s">
        <v>10</v>
      </c>
      <c r="H5" s="9"/>
    </row>
    <row r="6" spans="1:23" ht="15">
      <c r="A6" s="12" t="s">
        <v>11</v>
      </c>
      <c r="B6" s="13"/>
      <c r="D6" s="15" t="s">
        <v>12</v>
      </c>
      <c r="E6" s="13"/>
    </row>
    <row r="7" spans="1:23" ht="15.75" customHeight="1">
      <c r="A7" s="12" t="s">
        <v>13</v>
      </c>
      <c r="B7" s="13"/>
      <c r="D7" s="15" t="s">
        <v>14</v>
      </c>
      <c r="E7" s="13"/>
      <c r="G7" s="6" t="s">
        <v>5</v>
      </c>
      <c r="H7" s="7" t="s">
        <v>6</v>
      </c>
      <c r="J7" s="16" t="s">
        <v>15</v>
      </c>
      <c r="K7" s="17" t="s">
        <v>16</v>
      </c>
      <c r="L7" s="17" t="s">
        <v>17</v>
      </c>
    </row>
    <row r="8" spans="1:23" ht="25.5">
      <c r="A8" s="12" t="s">
        <v>18</v>
      </c>
      <c r="B8" s="18">
        <f>B5*12</f>
        <v>0</v>
      </c>
      <c r="D8" s="15" t="s">
        <v>19</v>
      </c>
      <c r="E8" s="13"/>
      <c r="G8" s="14" t="s">
        <v>20</v>
      </c>
      <c r="H8" s="19">
        <f t="array" ref="H8">INDEX(引用データ!B:B, MATCH(1, (引用データ!A:A=H4)*(引用データ!D:D=H5), 0))</f>
        <v>0</v>
      </c>
      <c r="J8" s="20" t="s">
        <v>21</v>
      </c>
      <c r="K8" s="21" t="s">
        <v>22</v>
      </c>
      <c r="L8" s="22" t="s">
        <v>23</v>
      </c>
    </row>
    <row r="9" spans="1:23" ht="25.5">
      <c r="A9" s="23" t="s">
        <v>24</v>
      </c>
      <c r="B9" s="24">
        <f>SUM(B6:B8)</f>
        <v>0</v>
      </c>
      <c r="D9" s="15" t="s">
        <v>25</v>
      </c>
      <c r="E9" s="13"/>
      <c r="G9" s="15" t="s">
        <v>26</v>
      </c>
      <c r="H9" s="25">
        <f t="array" ref="H9">INDEX(引用データ!C:C, MATCH(1, (引用データ!A:A=H4)*(引用データ!D:D=H5), 0))</f>
        <v>0</v>
      </c>
      <c r="J9" s="20" t="s">
        <v>27</v>
      </c>
      <c r="K9" s="21" t="s">
        <v>28</v>
      </c>
      <c r="L9" s="26" t="s">
        <v>29</v>
      </c>
    </row>
    <row r="10" spans="1:23" ht="15">
      <c r="D10" s="15" t="s">
        <v>30</v>
      </c>
      <c r="E10" s="13"/>
      <c r="G10" s="15" t="s">
        <v>9</v>
      </c>
      <c r="H10" s="25">
        <f t="array" ref="H10">INDEX(引用データ!E:E, MATCH(1, (引用データ!A:A=H4)*(引用データ!D:D=H5), 0))</f>
        <v>0</v>
      </c>
      <c r="J10" s="20" t="s">
        <v>31</v>
      </c>
      <c r="K10" s="22" t="s">
        <v>32</v>
      </c>
      <c r="L10" s="22" t="s">
        <v>33</v>
      </c>
    </row>
    <row r="11" spans="1:23" ht="25.5">
      <c r="D11" s="15" t="s">
        <v>34</v>
      </c>
      <c r="E11" s="13"/>
      <c r="G11" s="15" t="s">
        <v>12</v>
      </c>
      <c r="H11" s="25">
        <f t="array" ref="H11">INDEX(引用データ!F:F, MATCH(1, (引用データ!A:A=H4)*(引用データ!D:D=H5), 0))</f>
        <v>0</v>
      </c>
      <c r="J11" s="20" t="s">
        <v>35</v>
      </c>
      <c r="K11" s="21" t="s">
        <v>36</v>
      </c>
      <c r="L11" s="22" t="s">
        <v>37</v>
      </c>
    </row>
    <row r="12" spans="1:23" ht="51">
      <c r="D12" s="15" t="s">
        <v>38</v>
      </c>
      <c r="E12" s="13"/>
      <c r="G12" s="15" t="s">
        <v>14</v>
      </c>
      <c r="H12" s="25">
        <f t="array" ref="H12">INDEX(引用データ!G:G, MATCH(1, (引用データ!A:A=H4)*(引用データ!D:D=H5), 0))</f>
        <v>0</v>
      </c>
      <c r="J12" s="20" t="s">
        <v>39</v>
      </c>
      <c r="K12" s="22" t="s">
        <v>40</v>
      </c>
      <c r="L12" s="22" t="s">
        <v>41</v>
      </c>
    </row>
    <row r="13" spans="1:23" ht="15">
      <c r="D13" s="15" t="s">
        <v>42</v>
      </c>
      <c r="E13" s="13"/>
      <c r="G13" s="15" t="s">
        <v>19</v>
      </c>
      <c r="H13" s="25">
        <f t="array" ref="H13">INDEX(引用データ!H:H, MATCH(1, (引用データ!A:A=H4)*(引用データ!D:D=H5), 0))</f>
        <v>0</v>
      </c>
    </row>
    <row r="14" spans="1:23" ht="15">
      <c r="D14" s="15" t="s">
        <v>43</v>
      </c>
      <c r="E14" s="13"/>
      <c r="G14" s="15" t="s">
        <v>25</v>
      </c>
      <c r="H14" s="25">
        <f t="array" ref="H14">INDEX(引用データ!I:I, MATCH(1, (引用データ!A:A=H4)*(引用データ!D:D=H5), 0))</f>
        <v>0</v>
      </c>
    </row>
    <row r="15" spans="1:23" ht="15">
      <c r="D15" s="15" t="s">
        <v>44</v>
      </c>
      <c r="E15" s="13"/>
      <c r="G15" s="15" t="s">
        <v>30</v>
      </c>
      <c r="H15" s="25">
        <f t="array" ref="H15">INDEX(引用データ!J:J, MATCH(1, (引用データ!A:A=H4)*(引用データ!D:D=H5), 0))</f>
        <v>0</v>
      </c>
    </row>
    <row r="16" spans="1:23" ht="15">
      <c r="D16" s="15" t="s">
        <v>45</v>
      </c>
      <c r="E16" s="13"/>
      <c r="G16" s="15" t="s">
        <v>34</v>
      </c>
      <c r="H16" s="25">
        <f t="array" ref="H16">INDEX(引用データ!K:K, MATCH(1, (引用データ!A:A=H4)*(引用データ!D:D=H5), 0))</f>
        <v>0</v>
      </c>
    </row>
    <row r="17" spans="4:8" ht="15">
      <c r="D17" s="15" t="s">
        <v>46</v>
      </c>
      <c r="E17" s="13"/>
      <c r="G17" s="15" t="s">
        <v>38</v>
      </c>
      <c r="H17" s="25">
        <f t="array" ref="H17">INDEX(引用データ!L:L, MATCH(1, (引用データ!A:A=H4)*(引用データ!D:D=H5), 0))</f>
        <v>0</v>
      </c>
    </row>
    <row r="18" spans="4:8" ht="15">
      <c r="D18" s="15" t="s">
        <v>47</v>
      </c>
      <c r="E18" s="13"/>
      <c r="G18" s="15" t="s">
        <v>42</v>
      </c>
      <c r="H18" s="25">
        <f t="array" ref="H18">INDEX(引用データ!M:M, MATCH(1, (引用データ!A:A=H4)*(引用データ!D:D=H5), 0))</f>
        <v>0</v>
      </c>
    </row>
    <row r="19" spans="4:8" ht="15">
      <c r="D19" s="27" t="s">
        <v>48</v>
      </c>
      <c r="E19" s="13"/>
      <c r="G19" s="15" t="s">
        <v>43</v>
      </c>
      <c r="H19" s="25" cm="1">
        <f t="array" ref="H19">INDEX(引用データ!N:N, MATCH(1, (引用データ!A:A=H4)*(引用データ!D:D=H5), 0))</f>
        <v>0</v>
      </c>
    </row>
    <row r="20" spans="4:8" ht="15">
      <c r="D20" s="28" t="s">
        <v>49</v>
      </c>
      <c r="E20" s="29">
        <f>SUM(E5:E19)</f>
        <v>0</v>
      </c>
      <c r="G20" s="15" t="s">
        <v>44</v>
      </c>
      <c r="H20" s="25">
        <f t="array" ref="H20">INDEX(引用データ!O:O, MATCH(1, (引用データ!A:A=H4)*(引用データ!D:D=H5), 0))</f>
        <v>0</v>
      </c>
    </row>
    <row r="21" spans="4:8" ht="15">
      <c r="D21" s="28" t="s">
        <v>50</v>
      </c>
      <c r="E21" s="29">
        <f>E20*12</f>
        <v>0</v>
      </c>
      <c r="G21" s="15" t="s">
        <v>45</v>
      </c>
      <c r="H21" s="25">
        <f t="array" ref="H21">INDEX(引用データ!P:P, MATCH(1, (引用データ!A:A=H4)*(引用データ!D:D=H5), 0))</f>
        <v>0</v>
      </c>
    </row>
    <row r="22" spans="4:8" ht="15">
      <c r="G22" s="15" t="s">
        <v>46</v>
      </c>
      <c r="H22" s="25">
        <f t="array" ref="H22">INDEX(引用データ!Q:Q, MATCH(1, (引用データ!A:A=H4)*(引用データ!D:D=H5), 0))</f>
        <v>0</v>
      </c>
    </row>
    <row r="23" spans="4:8" ht="15">
      <c r="G23" s="15" t="s">
        <v>47</v>
      </c>
      <c r="H23" s="25">
        <f t="array" ref="H23">INDEX(引用データ!R:R, MATCH(1, (引用データ!A:A=H4)*(引用データ!D:D=H5), 0))</f>
        <v>0</v>
      </c>
    </row>
    <row r="24" spans="4:8" ht="15">
      <c r="G24" s="30" t="s">
        <v>51</v>
      </c>
      <c r="H24" s="31">
        <f t="array" ref="H24">INDEX(引用データ!S:S, MATCH(1, (引用データ!A:A=H4)*(引用データ!D:D=H5), 0))</f>
        <v>0</v>
      </c>
    </row>
    <row r="25" spans="4:8" ht="15">
      <c r="G25" s="30" t="s">
        <v>52</v>
      </c>
      <c r="H25" s="31">
        <f t="array" ref="H25">INDEX(引用データ!U:U, MATCH(1, (引用データ!A:A=H4)*(引用データ!D:D=H5), 0))</f>
        <v>0</v>
      </c>
    </row>
    <row r="28" spans="4:8" ht="15">
      <c r="G28" s="32"/>
      <c r="H28" s="33"/>
    </row>
  </sheetData>
  <mergeCells count="1">
    <mergeCell ref="A1:K1"/>
  </mergeCells>
  <phoneticPr fontId="26"/>
  <conditionalFormatting sqref="B5:B7">
    <cfRule type="containsBlanks" dxfId="8" priority="1">
      <formula>LEN(TRIM(B5))=0</formula>
    </cfRule>
  </conditionalFormatting>
  <conditionalFormatting sqref="E5:E19">
    <cfRule type="containsBlanks" dxfId="7" priority="2">
      <formula>LEN(TRIM(E5))=0</formula>
    </cfRule>
  </conditionalFormatting>
  <conditionalFormatting sqref="H4:H5">
    <cfRule type="containsBlanks" dxfId="6" priority="3">
      <formula>LEN(TRIM(H4))=0</formula>
    </cfRule>
  </conditionalFormatting>
  <dataValidations count="2">
    <dataValidation type="list" allowBlank="1" showErrorMessage="1" sqref="H4" xr:uid="{00000000-0002-0000-0000-000000000000}">
      <formula1>"500,600,700,800,900,1000,1100,1200,1300,1400,1500"</formula1>
    </dataValidation>
    <dataValidation type="list" allowBlank="1" showErrorMessage="1" sqref="H5" xr:uid="{00000000-0002-0000-0000-000001000000}">
      <formula1>"都市部・単身,都市部・夫婦＋子１人,都市部・夫婦＋子２人,地方・単身,地方・夫婦＋子１人,地方・夫婦＋子２人"</formula1>
    </dataValidation>
  </dataValidations>
  <hyperlinks>
    <hyperlink ref="K8" r:id="rId1" location=":~:text=%E3%80%8D%E3%82%92%E3%83%81%E3%82%A7%E3%83%83%E3%82%AF%E3%81%97%E3%81%A6%E3%81%BF%E3%81%BE%E3%81%97%E3%82%87%E3%81%86%E3%80%82" xr:uid="{00000000-0004-0000-0000-000000000000}"/>
    <hyperlink ref="K9" r:id="rId2" location=":~:text=%E7%B5%90%E5%A9%9A%E5%BC%8F%E3%81%AE%E8%B2%BB%E7%94%A8%E3%81%AE%E7%9B%B8%E5%A0%B4%E3%81%AF%EF%BC%9F%E8%B2%BB%E7%94%A8%E3%81%AE%E4%BB%95%E7%B5%84%E3%81%BF%E3%82%92%E7%90%86%E8%A7%A3%E3%81%97%E3%81%A6%E4%B8%8D%E5%AE%89%E3%82%92%E8%A7%A3%E6%B6%88%E3%81%97%E3%82%88%E3%81%86%EF%BC%81%20%E6%97%A5%E6%9C%AC%E3%81%A7%E3%82%82%E3%81%A3%E3%81%A8%E3%82%82%E7%B5%90%E5%A9%9A%E5%BC%8F%E3%82%92%E8%A1%8C%E3%81%A3%E3%81%A6%E3%81%84%E3%82%8B%E3%80%81T%26G%20WEDDING%E3%81%AE%E3%80%8C2024%E5%B9%B43%E6%9C%88%E6%9C%9F%20%E7%AC%AC2%E5%9B%9B%E5%8D%8A%E6%9C%9F%E3%80%8D%E8%B3%87%E6%96%99%E3%81%A7%E3%81%AE%E5%85%A8%E5%9B%BD%E5%B9%B3%E5%9D%87%E3%81%AF385" xr:uid="{00000000-0004-0000-0000-000001000000}"/>
    <hyperlink ref="L9" r:id="rId3" location=":~:text=%E3%80%8C%E3%82%BC%E3%82%AF%E3%82%B7%E3%82%A3%20%E7%B5%90%E5%A9%9A%E3%83%88%E3%83%AC%E3%83%B3%E3%83%89%E8%AA%BF%E6%9F%BB2023%E3%80%8D%E3%81%AB%E3%82%88%E3%82%8B%E3%81%A8%E3%80%81%E7%B5%90%E5%A9%9A%E5%BC%8F%E3%81%AB%E3%81%8B%E3%81%8B%E3%82%8B%E8%B2%BB%E7%94%A8%EF%BC%88%E6%8C%99%E5%BC%8F%E3%80%81%E6%8A%AB%E9%9C%B2%E5%AE%B4%E3%83%BB%E3%82%A6%E3%82%A8%E3%83%87%E3%82%A3%E3%83%B3%E3%82%B0%E3%83%91%E3%83%BC%E3%83%86%E3%82%A3%E3%83%BC%E3%81%AE%E7%B7%8F%E9%A1%8D%EF%BC%89%E3%81%AE%E5%85%A8%E5%9B%BD%E5%B9%B3%E5%9D%87%E3%81%AF327" xr:uid="{00000000-0004-0000-0000-000002000000}"/>
    <hyperlink ref="K11" r:id="rId4" location=":~:text=Image%3A%20thumbnail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20"/>
  <sheetViews>
    <sheetView showGridLines="0" workbookViewId="0">
      <selection sqref="A1:H1"/>
    </sheetView>
  </sheetViews>
  <sheetFormatPr defaultColWidth="12.5703125" defaultRowHeight="15.75" customHeight="1"/>
  <cols>
    <col min="1" max="1" width="30" customWidth="1"/>
    <col min="3" max="3" width="8.42578125" customWidth="1"/>
    <col min="6" max="6" width="5.28515625" customWidth="1"/>
    <col min="7" max="7" width="49.42578125" customWidth="1"/>
    <col min="8" max="8" width="21.42578125" customWidth="1"/>
  </cols>
  <sheetData>
    <row r="1" spans="1:8" ht="20.25">
      <c r="A1" s="91" t="s">
        <v>53</v>
      </c>
      <c r="B1" s="92"/>
      <c r="C1" s="92"/>
      <c r="D1" s="92"/>
      <c r="E1" s="92"/>
      <c r="F1" s="92"/>
      <c r="G1" s="92"/>
      <c r="H1" s="92"/>
    </row>
    <row r="3" spans="1:8" ht="15.75" customHeight="1">
      <c r="A3" s="3" t="s">
        <v>54</v>
      </c>
      <c r="B3" s="4"/>
      <c r="D3" s="3" t="s">
        <v>55</v>
      </c>
      <c r="E3" s="4"/>
      <c r="G3" s="3" t="s">
        <v>56</v>
      </c>
      <c r="H3" s="11">
        <f>B10-E20</f>
        <v>0</v>
      </c>
    </row>
    <row r="4" spans="1:8" ht="15.75" customHeight="1">
      <c r="A4" s="6" t="s">
        <v>5</v>
      </c>
      <c r="B4" s="7" t="s">
        <v>6</v>
      </c>
      <c r="D4" s="6" t="s">
        <v>5</v>
      </c>
      <c r="E4" s="7" t="s">
        <v>6</v>
      </c>
      <c r="G4" s="3" t="s">
        <v>57</v>
      </c>
      <c r="H4" s="11">
        <f>B11-E20</f>
        <v>0</v>
      </c>
    </row>
    <row r="5" spans="1:8" ht="14.25">
      <c r="A5" s="12" t="s">
        <v>58</v>
      </c>
      <c r="B5" s="13"/>
      <c r="D5" s="12" t="s">
        <v>9</v>
      </c>
      <c r="E5" s="13"/>
    </row>
    <row r="6" spans="1:8" ht="14.25">
      <c r="A6" s="12" t="s">
        <v>59</v>
      </c>
      <c r="B6" s="18"/>
      <c r="D6" s="12" t="s">
        <v>12</v>
      </c>
      <c r="E6" s="13"/>
    </row>
    <row r="7" spans="1:8" ht="14.25">
      <c r="A7" s="12" t="s">
        <v>60</v>
      </c>
      <c r="B7" s="18"/>
      <c r="D7" s="12" t="s">
        <v>14</v>
      </c>
      <c r="E7" s="13"/>
    </row>
    <row r="8" spans="1:8" ht="14.25">
      <c r="A8" s="12" t="s">
        <v>61</v>
      </c>
      <c r="B8" s="13"/>
      <c r="D8" s="12" t="s">
        <v>19</v>
      </c>
      <c r="E8" s="13"/>
    </row>
    <row r="9" spans="1:8" ht="14.25">
      <c r="A9" s="12" t="s">
        <v>62</v>
      </c>
      <c r="B9" s="18"/>
      <c r="D9" s="12" t="s">
        <v>25</v>
      </c>
      <c r="E9" s="13"/>
    </row>
    <row r="10" spans="1:8" ht="14.25">
      <c r="A10" s="23" t="s">
        <v>63</v>
      </c>
      <c r="B10" s="24">
        <f>SUM(B6,B9)</f>
        <v>0</v>
      </c>
      <c r="D10" s="12" t="s">
        <v>30</v>
      </c>
      <c r="E10" s="13"/>
    </row>
    <row r="11" spans="1:8" ht="14.25">
      <c r="A11" s="23" t="s">
        <v>64</v>
      </c>
      <c r="B11" s="24">
        <f>SUM(B7,B9)</f>
        <v>0</v>
      </c>
      <c r="D11" s="12" t="s">
        <v>34</v>
      </c>
      <c r="E11" s="13"/>
    </row>
    <row r="12" spans="1:8" ht="14.25">
      <c r="D12" s="12" t="s">
        <v>38</v>
      </c>
      <c r="E12" s="13"/>
    </row>
    <row r="13" spans="1:8" ht="14.25">
      <c r="D13" s="12" t="s">
        <v>42</v>
      </c>
      <c r="E13" s="13"/>
    </row>
    <row r="14" spans="1:8" ht="14.25">
      <c r="D14" s="12" t="s">
        <v>43</v>
      </c>
      <c r="E14" s="13"/>
    </row>
    <row r="15" spans="1:8" ht="14.25">
      <c r="D15" s="12" t="s">
        <v>44</v>
      </c>
      <c r="E15" s="13"/>
    </row>
    <row r="16" spans="1:8" ht="14.25">
      <c r="D16" s="12" t="s">
        <v>45</v>
      </c>
      <c r="E16" s="13"/>
    </row>
    <row r="17" spans="4:5" ht="14.25">
      <c r="D17" s="12" t="s">
        <v>46</v>
      </c>
      <c r="E17" s="13"/>
    </row>
    <row r="18" spans="4:5" ht="14.25">
      <c r="D18" s="12" t="s">
        <v>47</v>
      </c>
      <c r="E18" s="13"/>
    </row>
    <row r="19" spans="4:5" ht="14.25">
      <c r="D19" s="28" t="s">
        <v>49</v>
      </c>
      <c r="E19" s="29">
        <f>SUM(E5:E18)</f>
        <v>0</v>
      </c>
    </row>
    <row r="20" spans="4:5" ht="14.25">
      <c r="D20" s="28" t="s">
        <v>50</v>
      </c>
      <c r="E20" s="29">
        <f>E19*12</f>
        <v>0</v>
      </c>
    </row>
  </sheetData>
  <mergeCells count="1">
    <mergeCell ref="A1:H1"/>
  </mergeCells>
  <phoneticPr fontId="26"/>
  <conditionalFormatting sqref="B5 B8">
    <cfRule type="containsBlanks" dxfId="5" priority="1">
      <formula>LEN(TRIM(B5))=0</formula>
    </cfRule>
  </conditionalFormatting>
  <conditionalFormatting sqref="E5:E18">
    <cfRule type="containsBlanks" dxfId="4" priority="2">
      <formula>LEN(TRIM(E5))=0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39"/>
  <sheetViews>
    <sheetView showGridLines="0" workbookViewId="0">
      <selection sqref="A1:H1"/>
    </sheetView>
  </sheetViews>
  <sheetFormatPr defaultColWidth="12.5703125" defaultRowHeight="15.75" customHeight="1"/>
  <cols>
    <col min="1" max="1" width="58.42578125" customWidth="1"/>
    <col min="2" max="2" width="30" customWidth="1"/>
    <col min="3" max="3" width="3.42578125" customWidth="1"/>
    <col min="4" max="4" width="47.42578125" customWidth="1"/>
    <col min="5" max="5" width="25.85546875" customWidth="1"/>
    <col min="6" max="6" width="5" customWidth="1"/>
    <col min="7" max="7" width="19" customWidth="1"/>
    <col min="8" max="8" width="17" customWidth="1"/>
  </cols>
  <sheetData>
    <row r="1" spans="1:26" ht="20.25">
      <c r="A1" s="91" t="s">
        <v>0</v>
      </c>
      <c r="B1" s="92"/>
      <c r="C1" s="92"/>
      <c r="D1" s="92"/>
      <c r="E1" s="92"/>
      <c r="F1" s="92"/>
      <c r="G1" s="92"/>
      <c r="H1" s="92"/>
    </row>
    <row r="2" spans="1:26" ht="12.7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8">
      <c r="A3" s="35" t="s">
        <v>65</v>
      </c>
      <c r="B3" s="36"/>
      <c r="C3" s="37"/>
      <c r="D3" s="35" t="s">
        <v>66</v>
      </c>
      <c r="E3" s="36"/>
      <c r="G3" s="35" t="s">
        <v>67</v>
      </c>
      <c r="H3" s="36"/>
      <c r="I3" s="36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">
      <c r="A4" s="38" t="s">
        <v>5</v>
      </c>
      <c r="B4" s="39" t="s">
        <v>68</v>
      </c>
      <c r="C4" s="40"/>
      <c r="D4" s="41" t="s">
        <v>5</v>
      </c>
      <c r="E4" s="42" t="s">
        <v>6</v>
      </c>
      <c r="G4" s="41" t="s">
        <v>5</v>
      </c>
      <c r="H4" s="42" t="s">
        <v>6</v>
      </c>
      <c r="I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25">
      <c r="A5" s="43" t="s">
        <v>58</v>
      </c>
      <c r="B5" s="44"/>
      <c r="C5" s="45"/>
      <c r="D5" s="43" t="s">
        <v>69</v>
      </c>
      <c r="E5" s="46"/>
      <c r="G5" s="43" t="s">
        <v>70</v>
      </c>
      <c r="H5" s="47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25">
      <c r="A6" s="43" t="s">
        <v>71</v>
      </c>
      <c r="B6" s="44"/>
      <c r="C6" s="45"/>
      <c r="D6" s="43" t="s">
        <v>72</v>
      </c>
      <c r="E6" s="48"/>
      <c r="G6" s="43" t="s">
        <v>73</v>
      </c>
      <c r="H6" s="49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25">
      <c r="A7" s="43" t="s">
        <v>74</v>
      </c>
      <c r="B7" s="44"/>
      <c r="C7" s="45"/>
      <c r="D7" s="43" t="s">
        <v>75</v>
      </c>
      <c r="E7" s="48"/>
      <c r="G7" s="43" t="s">
        <v>76</v>
      </c>
      <c r="H7" s="50"/>
      <c r="I7" s="34"/>
    </row>
    <row r="8" spans="1:26" ht="14.25">
      <c r="A8" s="43" t="s">
        <v>77</v>
      </c>
      <c r="B8" s="44"/>
      <c r="C8" s="34"/>
      <c r="D8" s="51" t="s">
        <v>78</v>
      </c>
      <c r="E8" s="52"/>
      <c r="G8" s="43" t="s">
        <v>79</v>
      </c>
      <c r="H8" s="47"/>
      <c r="I8" s="34"/>
    </row>
    <row r="9" spans="1:26" ht="14.25">
      <c r="A9" s="43" t="s">
        <v>80</v>
      </c>
      <c r="B9" s="44"/>
      <c r="C9" s="45"/>
      <c r="D9" s="53" t="s">
        <v>81</v>
      </c>
      <c r="E9" s="54" t="e">
        <f>E36+E37</f>
        <v>#DIV/0!</v>
      </c>
      <c r="G9" s="43" t="s">
        <v>82</v>
      </c>
      <c r="H9" s="47"/>
      <c r="I9" s="34"/>
    </row>
    <row r="10" spans="1:26" ht="24" customHeight="1">
      <c r="A10" s="43" t="s">
        <v>47</v>
      </c>
      <c r="B10" s="44"/>
      <c r="C10" s="45"/>
      <c r="D10" s="55" t="s">
        <v>83</v>
      </c>
      <c r="E10" s="56"/>
      <c r="G10" s="43" t="s">
        <v>84</v>
      </c>
      <c r="H10" s="47"/>
      <c r="I10" s="34"/>
    </row>
    <row r="11" spans="1:26" ht="14.25">
      <c r="A11" s="57" t="s">
        <v>85</v>
      </c>
      <c r="B11" s="58">
        <f>SUM(B5:B10)</f>
        <v>0</v>
      </c>
      <c r="C11" s="45"/>
      <c r="D11" s="43" t="s">
        <v>86</v>
      </c>
      <c r="E11" s="59"/>
      <c r="G11" s="43" t="s">
        <v>87</v>
      </c>
      <c r="H11" s="60"/>
      <c r="I11" s="61" t="s">
        <v>88</v>
      </c>
    </row>
    <row r="12" spans="1:26" ht="14.25">
      <c r="A12" s="62"/>
      <c r="B12" s="62"/>
      <c r="C12" s="34"/>
      <c r="D12" s="57" t="s">
        <v>89</v>
      </c>
      <c r="E12" s="58" t="e">
        <f>E9*(E35*(1+E35)^E39)/((1+E35)^E39-1)</f>
        <v>#DIV/0!</v>
      </c>
      <c r="G12" s="43" t="s">
        <v>90</v>
      </c>
      <c r="H12" s="60"/>
      <c r="I12" s="61" t="s">
        <v>91</v>
      </c>
    </row>
    <row r="13" spans="1:26" ht="24" customHeight="1">
      <c r="C13" s="45"/>
      <c r="D13" s="57" t="s">
        <v>92</v>
      </c>
      <c r="E13" s="58" t="e">
        <f>E12*12</f>
        <v>#DIV/0!</v>
      </c>
      <c r="G13" s="57" t="s">
        <v>93</v>
      </c>
      <c r="H13" s="58">
        <f>H9*12 - H8*12 - H10*12 - H11 + H12</f>
        <v>0</v>
      </c>
    </row>
    <row r="14" spans="1:26" ht="18">
      <c r="A14" s="35" t="s">
        <v>94</v>
      </c>
      <c r="B14" s="36"/>
    </row>
    <row r="15" spans="1:26" ht="18">
      <c r="A15" s="38" t="s">
        <v>5</v>
      </c>
      <c r="B15" s="63" t="s">
        <v>6</v>
      </c>
    </row>
    <row r="16" spans="1:26" ht="15">
      <c r="A16" s="12" t="s">
        <v>95</v>
      </c>
      <c r="B16" s="64">
        <f>現在の収支見直し!J4</f>
        <v>0</v>
      </c>
      <c r="E16" s="65"/>
    </row>
    <row r="17" spans="1:7" ht="26.25" customHeight="1">
      <c r="A17" s="12" t="s">
        <v>96</v>
      </c>
      <c r="B17" s="66"/>
      <c r="E17" s="67"/>
    </row>
    <row r="18" spans="1:7" ht="15">
      <c r="A18" s="12" t="s">
        <v>58</v>
      </c>
      <c r="B18" s="64">
        <f>B16-B17</f>
        <v>0</v>
      </c>
      <c r="E18" s="67"/>
    </row>
    <row r="19" spans="1:7" ht="12.75">
      <c r="E19" s="67"/>
    </row>
    <row r="20" spans="1:7" ht="18.75">
      <c r="A20" s="3" t="s">
        <v>97</v>
      </c>
      <c r="B20" s="68">
        <f>現在の収支見直し!J4</f>
        <v>0</v>
      </c>
      <c r="C20" s="69"/>
      <c r="G20" s="69"/>
    </row>
    <row r="21" spans="1:7" ht="18.75">
      <c r="A21" s="3" t="s">
        <v>56</v>
      </c>
      <c r="B21" s="68">
        <f>未来の収支予測!H3</f>
        <v>0</v>
      </c>
      <c r="C21" s="69"/>
      <c r="G21" s="69"/>
    </row>
    <row r="22" spans="1:7" ht="18.75">
      <c r="A22" s="3" t="s">
        <v>57</v>
      </c>
      <c r="B22" s="68">
        <f>未来の収支予測!H4</f>
        <v>0</v>
      </c>
      <c r="C22" s="69"/>
      <c r="G22" s="69"/>
    </row>
    <row r="23" spans="1:7" ht="14.25">
      <c r="C23" s="69"/>
      <c r="G23" s="69"/>
    </row>
    <row r="24" spans="1:7" ht="15">
      <c r="C24" s="69"/>
      <c r="G24" s="70"/>
    </row>
    <row r="25" spans="1:7" ht="14.25">
      <c r="C25" s="69"/>
      <c r="G25" s="69"/>
    </row>
    <row r="26" spans="1:7" ht="14.25">
      <c r="C26" s="69"/>
      <c r="D26" s="71"/>
      <c r="E26" s="72"/>
      <c r="G26" s="69"/>
    </row>
    <row r="27" spans="1:7" ht="15">
      <c r="C27" s="69"/>
      <c r="G27" s="70"/>
    </row>
    <row r="28" spans="1:7" ht="14.25">
      <c r="C28" s="69"/>
      <c r="G28" s="69"/>
    </row>
    <row r="34" spans="4:5" ht="12.75">
      <c r="D34" s="73" t="s">
        <v>98</v>
      </c>
      <c r="E34" s="74"/>
    </row>
    <row r="35" spans="4:5" ht="14.25">
      <c r="D35" s="75" t="s">
        <v>99</v>
      </c>
      <c r="E35" s="76">
        <f>E5/100/12</f>
        <v>0</v>
      </c>
    </row>
    <row r="36" spans="4:5" ht="14.25">
      <c r="D36" s="75" t="s">
        <v>100</v>
      </c>
      <c r="E36" s="76">
        <f>E6*((1+E5/100)^E8)</f>
        <v>0</v>
      </c>
    </row>
    <row r="37" spans="4:5" ht="14.25">
      <c r="D37" s="75" t="s">
        <v>101</v>
      </c>
      <c r="E37" s="76" t="e">
        <f>E7*(((1+E35)^(E8*12)-1)/E35)*(1+E35)</f>
        <v>#DIV/0!</v>
      </c>
    </row>
    <row r="38" spans="4:5" ht="14.25">
      <c r="D38" s="71"/>
      <c r="E38" s="72"/>
    </row>
    <row r="39" spans="4:5" ht="14.25">
      <c r="D39" s="75" t="s">
        <v>102</v>
      </c>
      <c r="E39" s="76">
        <f>E11*12</f>
        <v>0</v>
      </c>
    </row>
  </sheetData>
  <mergeCells count="1">
    <mergeCell ref="A1:H1"/>
  </mergeCells>
  <phoneticPr fontId="26"/>
  <conditionalFormatting sqref="B5:B10">
    <cfRule type="containsBlanks" dxfId="3" priority="1">
      <formula>LEN(TRIM(B5))=0</formula>
    </cfRule>
  </conditionalFormatting>
  <conditionalFormatting sqref="B17">
    <cfRule type="containsBlanks" dxfId="2" priority="2">
      <formula>LEN(TRIM(B17))=0</formula>
    </cfRule>
  </conditionalFormatting>
  <conditionalFormatting sqref="E5:E8 E11">
    <cfRule type="containsBlanks" dxfId="1" priority="3">
      <formula>LEN(TRIM(E5))=0</formula>
    </cfRule>
  </conditionalFormatting>
  <conditionalFormatting sqref="H5:H11">
    <cfRule type="containsBlanks" dxfId="0" priority="4">
      <formula>LEN(TRIM(H5))=0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4"/>
  <sheetViews>
    <sheetView workbookViewId="0"/>
  </sheetViews>
  <sheetFormatPr defaultColWidth="12.5703125" defaultRowHeight="15.75" customHeight="1"/>
  <cols>
    <col min="1" max="1" width="44.5703125" customWidth="1"/>
    <col min="2" max="2" width="77.85546875" customWidth="1"/>
  </cols>
  <sheetData>
    <row r="1" spans="1:2" ht="31.5" customHeight="1">
      <c r="A1" s="77" t="s">
        <v>103</v>
      </c>
      <c r="B1" s="77" t="s">
        <v>104</v>
      </c>
    </row>
    <row r="2" spans="1:2" ht="47.25" customHeight="1">
      <c r="A2" s="78" t="s">
        <v>105</v>
      </c>
      <c r="B2" s="79" t="s">
        <v>106</v>
      </c>
    </row>
    <row r="3" spans="1:2" ht="45" customHeight="1">
      <c r="A3" s="78" t="s">
        <v>107</v>
      </c>
      <c r="B3" s="80" t="s">
        <v>108</v>
      </c>
    </row>
    <row r="4" spans="1:2" ht="62.25" customHeight="1">
      <c r="A4" s="78" t="s">
        <v>109</v>
      </c>
      <c r="B4" s="80" t="s">
        <v>110</v>
      </c>
    </row>
  </sheetData>
  <phoneticPr fontId="26"/>
  <hyperlinks>
    <hyperlink ref="B2" r:id="rId1" xr:uid="{00000000-0004-0000-0300-000000000000}"/>
    <hyperlink ref="B3" r:id="rId2" xr:uid="{00000000-0004-0000-0300-000001000000}"/>
    <hyperlink ref="B4" r:id="rId3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C999"/>
  <sheetViews>
    <sheetView workbookViewId="0"/>
  </sheetViews>
  <sheetFormatPr defaultColWidth="12.5703125" defaultRowHeight="15.75" customHeight="1"/>
  <cols>
    <col min="1" max="2" width="17.7109375" customWidth="1"/>
    <col min="3" max="3" width="20.5703125" customWidth="1"/>
    <col min="4" max="4" width="25" customWidth="1"/>
    <col min="5" max="5" width="13.42578125" customWidth="1"/>
    <col min="21" max="21" width="14.85546875" customWidth="1"/>
  </cols>
  <sheetData>
    <row r="1" spans="1:29" ht="15.75" customHeight="1">
      <c r="A1" s="81" t="s">
        <v>7</v>
      </c>
      <c r="B1" s="81" t="s">
        <v>111</v>
      </c>
      <c r="C1" s="81" t="s">
        <v>112</v>
      </c>
      <c r="D1" s="81" t="s">
        <v>10</v>
      </c>
      <c r="E1" s="81" t="s">
        <v>9</v>
      </c>
      <c r="F1" s="81" t="s">
        <v>12</v>
      </c>
      <c r="G1" s="81" t="s">
        <v>14</v>
      </c>
      <c r="H1" s="81" t="s">
        <v>19</v>
      </c>
      <c r="I1" s="81" t="s">
        <v>25</v>
      </c>
      <c r="J1" s="81" t="s">
        <v>30</v>
      </c>
      <c r="K1" s="81" t="s">
        <v>113</v>
      </c>
      <c r="L1" s="81" t="s">
        <v>38</v>
      </c>
      <c r="M1" s="81" t="s">
        <v>42</v>
      </c>
      <c r="N1" s="81" t="s">
        <v>43</v>
      </c>
      <c r="O1" s="81" t="s">
        <v>44</v>
      </c>
      <c r="P1" s="81" t="s">
        <v>45</v>
      </c>
      <c r="Q1" s="81" t="s">
        <v>46</v>
      </c>
      <c r="R1" s="81" t="s">
        <v>47</v>
      </c>
      <c r="S1" s="81" t="s">
        <v>51</v>
      </c>
      <c r="T1" s="82"/>
      <c r="U1" s="81" t="s">
        <v>52</v>
      </c>
      <c r="V1" s="82"/>
      <c r="W1" s="82"/>
      <c r="X1" s="82"/>
      <c r="Y1" s="82"/>
      <c r="Z1" s="82"/>
      <c r="AA1" s="82"/>
      <c r="AB1" s="82"/>
      <c r="AC1" s="82"/>
    </row>
    <row r="2" spans="1:29" ht="15.75" customHeight="1">
      <c r="A2" s="83">
        <v>500</v>
      </c>
      <c r="B2" s="83">
        <v>390</v>
      </c>
      <c r="C2" s="83">
        <v>32.5</v>
      </c>
      <c r="D2" s="84" t="s">
        <v>114</v>
      </c>
      <c r="E2" s="85">
        <v>45000</v>
      </c>
      <c r="F2" s="85">
        <v>4000</v>
      </c>
      <c r="G2" s="85">
        <v>3000</v>
      </c>
      <c r="H2" s="85">
        <v>12000</v>
      </c>
      <c r="I2" s="85">
        <v>8000</v>
      </c>
      <c r="J2" s="85">
        <v>9000</v>
      </c>
      <c r="K2" s="85">
        <v>11000</v>
      </c>
      <c r="L2" s="85">
        <v>90000</v>
      </c>
      <c r="M2" s="85">
        <v>7000</v>
      </c>
      <c r="N2" s="85">
        <v>6000</v>
      </c>
      <c r="O2" s="85">
        <v>1000</v>
      </c>
      <c r="P2" s="85">
        <v>0</v>
      </c>
      <c r="Q2" s="85">
        <v>18000</v>
      </c>
      <c r="R2" s="85">
        <v>25000</v>
      </c>
      <c r="S2" s="85">
        <v>239000</v>
      </c>
      <c r="T2" s="86">
        <v>325000</v>
      </c>
      <c r="U2" s="87">
        <f t="shared" ref="U2:U67" si="0">T2-S2</f>
        <v>86000</v>
      </c>
      <c r="V2" s="84"/>
      <c r="W2" s="84"/>
      <c r="X2" s="84"/>
      <c r="Y2" s="84"/>
      <c r="Z2" s="84"/>
      <c r="AA2" s="84"/>
      <c r="AB2" s="84"/>
      <c r="AC2" s="84"/>
    </row>
    <row r="3" spans="1:29" ht="15.75" customHeight="1">
      <c r="A3" s="83">
        <v>500</v>
      </c>
      <c r="B3" s="83">
        <v>390</v>
      </c>
      <c r="C3" s="83">
        <v>32.5</v>
      </c>
      <c r="D3" s="84" t="s">
        <v>115</v>
      </c>
      <c r="E3" s="85">
        <v>85000</v>
      </c>
      <c r="F3" s="85">
        <v>9000</v>
      </c>
      <c r="G3" s="85">
        <v>5000</v>
      </c>
      <c r="H3" s="85">
        <v>6000</v>
      </c>
      <c r="I3" s="85">
        <v>16000</v>
      </c>
      <c r="J3" s="85">
        <v>13000</v>
      </c>
      <c r="K3" s="85">
        <v>19000</v>
      </c>
      <c r="L3" s="85">
        <v>130000</v>
      </c>
      <c r="M3" s="85">
        <v>9000</v>
      </c>
      <c r="N3" s="85">
        <v>9000</v>
      </c>
      <c r="O3" s="85">
        <v>20000</v>
      </c>
      <c r="P3" s="85">
        <v>22000</v>
      </c>
      <c r="Q3" s="85">
        <v>25000</v>
      </c>
      <c r="R3" s="85">
        <v>25000</v>
      </c>
      <c r="S3" s="85">
        <v>393000</v>
      </c>
      <c r="T3" s="86">
        <v>325000</v>
      </c>
      <c r="U3" s="87">
        <f t="shared" si="0"/>
        <v>-68000</v>
      </c>
      <c r="V3" s="84"/>
      <c r="W3" s="84"/>
      <c r="X3" s="84"/>
      <c r="Y3" s="84"/>
      <c r="Z3" s="84"/>
      <c r="AA3" s="84"/>
      <c r="AB3" s="84"/>
      <c r="AC3" s="84"/>
    </row>
    <row r="4" spans="1:29" ht="15.75" customHeight="1">
      <c r="A4" s="83">
        <v>500</v>
      </c>
      <c r="B4" s="83">
        <v>390</v>
      </c>
      <c r="C4" s="83">
        <v>32.5</v>
      </c>
      <c r="D4" s="84" t="s">
        <v>116</v>
      </c>
      <c r="E4" s="85">
        <v>100000</v>
      </c>
      <c r="F4" s="85">
        <v>10000</v>
      </c>
      <c r="G4" s="85">
        <v>6000</v>
      </c>
      <c r="H4" s="85">
        <v>12000</v>
      </c>
      <c r="I4" s="85">
        <v>20000</v>
      </c>
      <c r="J4" s="85">
        <v>16000</v>
      </c>
      <c r="K4" s="85">
        <v>27000</v>
      </c>
      <c r="L4" s="85">
        <v>140000</v>
      </c>
      <c r="M4" s="85">
        <v>14000</v>
      </c>
      <c r="N4" s="85">
        <v>12000</v>
      </c>
      <c r="O4" s="85">
        <v>40000</v>
      </c>
      <c r="P4" s="85">
        <v>28000</v>
      </c>
      <c r="Q4" s="85">
        <v>30000</v>
      </c>
      <c r="R4" s="85">
        <v>35000</v>
      </c>
      <c r="S4" s="85">
        <v>490000</v>
      </c>
      <c r="T4" s="86">
        <v>325000</v>
      </c>
      <c r="U4" s="87">
        <f t="shared" si="0"/>
        <v>-165000</v>
      </c>
      <c r="V4" s="84"/>
      <c r="W4" s="84"/>
      <c r="X4" s="84"/>
      <c r="Y4" s="84"/>
      <c r="Z4" s="84"/>
      <c r="AA4" s="84"/>
      <c r="AB4" s="84"/>
      <c r="AC4" s="84"/>
    </row>
    <row r="5" spans="1:29" ht="15.75" customHeight="1">
      <c r="A5" s="83">
        <v>500</v>
      </c>
      <c r="B5" s="83">
        <v>395</v>
      </c>
      <c r="C5" s="83">
        <v>32.9</v>
      </c>
      <c r="D5" s="84" t="s">
        <v>117</v>
      </c>
      <c r="E5" s="85">
        <v>38000</v>
      </c>
      <c r="F5" s="85">
        <v>3000</v>
      </c>
      <c r="G5" s="85">
        <v>2500</v>
      </c>
      <c r="H5" s="85">
        <v>4000</v>
      </c>
      <c r="I5" s="85">
        <v>7000</v>
      </c>
      <c r="J5" s="85">
        <v>8000</v>
      </c>
      <c r="K5" s="85">
        <v>14000</v>
      </c>
      <c r="L5" s="85">
        <v>45000</v>
      </c>
      <c r="M5" s="85">
        <v>5000</v>
      </c>
      <c r="N5" s="85">
        <v>4000</v>
      </c>
      <c r="O5" s="85">
        <v>0</v>
      </c>
      <c r="P5" s="85">
        <v>16000</v>
      </c>
      <c r="Q5" s="85">
        <v>12000</v>
      </c>
      <c r="R5" s="85">
        <v>18000</v>
      </c>
      <c r="S5" s="85">
        <v>176500</v>
      </c>
      <c r="T5" s="86">
        <v>329000</v>
      </c>
      <c r="U5" s="87">
        <f t="shared" si="0"/>
        <v>152500</v>
      </c>
      <c r="V5" s="84"/>
      <c r="W5" s="84"/>
      <c r="X5" s="84"/>
      <c r="Y5" s="84"/>
      <c r="Z5" s="84"/>
      <c r="AA5" s="84"/>
      <c r="AB5" s="84"/>
      <c r="AC5" s="84"/>
    </row>
    <row r="6" spans="1:29" ht="15.75" customHeight="1">
      <c r="A6" s="83">
        <v>500</v>
      </c>
      <c r="B6" s="83">
        <v>395</v>
      </c>
      <c r="C6" s="83">
        <v>32.9</v>
      </c>
      <c r="D6" s="84" t="s">
        <v>118</v>
      </c>
      <c r="E6" s="85">
        <v>85000</v>
      </c>
      <c r="F6" s="85">
        <v>7000</v>
      </c>
      <c r="G6" s="85">
        <v>4500</v>
      </c>
      <c r="H6" s="85">
        <v>2000</v>
      </c>
      <c r="I6" s="85">
        <v>14000</v>
      </c>
      <c r="J6" s="85">
        <v>11000</v>
      </c>
      <c r="K6" s="85">
        <v>23000</v>
      </c>
      <c r="L6" s="85">
        <v>70000</v>
      </c>
      <c r="M6" s="85">
        <v>7000</v>
      </c>
      <c r="N6" s="85">
        <v>7000</v>
      </c>
      <c r="O6" s="85">
        <v>15000</v>
      </c>
      <c r="P6" s="85">
        <v>27000</v>
      </c>
      <c r="Q6" s="85">
        <v>25000</v>
      </c>
      <c r="R6" s="85">
        <v>23000</v>
      </c>
      <c r="S6" s="85">
        <v>320500</v>
      </c>
      <c r="T6" s="86">
        <v>329000</v>
      </c>
      <c r="U6" s="87">
        <f t="shared" si="0"/>
        <v>8500</v>
      </c>
      <c r="V6" s="84"/>
      <c r="W6" s="84"/>
      <c r="X6" s="84"/>
      <c r="Y6" s="84"/>
      <c r="Z6" s="84"/>
      <c r="AA6" s="84"/>
      <c r="AB6" s="84"/>
      <c r="AC6" s="84"/>
    </row>
    <row r="7" spans="1:29" ht="15.75" customHeight="1">
      <c r="A7" s="83">
        <v>500</v>
      </c>
      <c r="B7" s="83">
        <v>395</v>
      </c>
      <c r="C7" s="83">
        <v>32.9</v>
      </c>
      <c r="D7" s="84" t="s">
        <v>119</v>
      </c>
      <c r="E7" s="85">
        <v>90000</v>
      </c>
      <c r="F7" s="85">
        <v>9000</v>
      </c>
      <c r="G7" s="85">
        <v>5500</v>
      </c>
      <c r="H7" s="85">
        <v>0</v>
      </c>
      <c r="I7" s="85">
        <v>16000</v>
      </c>
      <c r="J7" s="85">
        <v>13000</v>
      </c>
      <c r="K7" s="85">
        <v>29000</v>
      </c>
      <c r="L7" s="85">
        <v>80000</v>
      </c>
      <c r="M7" s="85">
        <v>11000</v>
      </c>
      <c r="N7" s="85">
        <v>9000</v>
      </c>
      <c r="O7" s="85">
        <v>30000</v>
      </c>
      <c r="P7" s="85">
        <v>32000</v>
      </c>
      <c r="Q7" s="85">
        <v>20000</v>
      </c>
      <c r="R7" s="85">
        <v>28000</v>
      </c>
      <c r="S7" s="85">
        <v>372500</v>
      </c>
      <c r="T7" s="86">
        <v>329000</v>
      </c>
      <c r="U7" s="87">
        <f t="shared" si="0"/>
        <v>-43500</v>
      </c>
      <c r="V7" s="84"/>
      <c r="W7" s="84"/>
      <c r="X7" s="84"/>
      <c r="Y7" s="84"/>
      <c r="Z7" s="84"/>
      <c r="AA7" s="84"/>
      <c r="AB7" s="84"/>
      <c r="AC7" s="84"/>
    </row>
    <row r="8" spans="1:29" ht="15.75" customHeight="1">
      <c r="A8" s="83">
        <v>600</v>
      </c>
      <c r="B8" s="83">
        <v>462</v>
      </c>
      <c r="C8" s="83">
        <v>38.5</v>
      </c>
      <c r="D8" s="84" t="s">
        <v>114</v>
      </c>
      <c r="E8" s="85">
        <v>48600</v>
      </c>
      <c r="F8" s="85">
        <v>4320</v>
      </c>
      <c r="G8" s="85">
        <v>3240</v>
      </c>
      <c r="H8" s="85">
        <v>12960</v>
      </c>
      <c r="I8" s="85">
        <v>8640</v>
      </c>
      <c r="J8" s="85">
        <v>9720</v>
      </c>
      <c r="K8" s="85">
        <v>11880</v>
      </c>
      <c r="L8" s="85">
        <v>97200</v>
      </c>
      <c r="M8" s="85">
        <v>7560</v>
      </c>
      <c r="N8" s="85">
        <v>6480</v>
      </c>
      <c r="O8" s="85">
        <v>1080</v>
      </c>
      <c r="P8" s="85">
        <v>0</v>
      </c>
      <c r="Q8" s="85">
        <v>19440</v>
      </c>
      <c r="R8" s="85">
        <v>27000</v>
      </c>
      <c r="S8" s="85">
        <v>258120</v>
      </c>
      <c r="T8" s="86">
        <v>385000</v>
      </c>
      <c r="U8" s="87">
        <f t="shared" si="0"/>
        <v>126880</v>
      </c>
      <c r="V8" s="84"/>
      <c r="W8" s="84"/>
      <c r="X8" s="84"/>
      <c r="Y8" s="84"/>
      <c r="Z8" s="84"/>
      <c r="AA8" s="84"/>
      <c r="AB8" s="84"/>
      <c r="AC8" s="84"/>
    </row>
    <row r="9" spans="1:29" ht="15.75" customHeight="1">
      <c r="A9" s="83">
        <v>600</v>
      </c>
      <c r="B9" s="83">
        <v>462</v>
      </c>
      <c r="C9" s="83">
        <v>38.5</v>
      </c>
      <c r="D9" s="84" t="s">
        <v>115</v>
      </c>
      <c r="E9" s="85">
        <v>91800</v>
      </c>
      <c r="F9" s="85">
        <v>9720</v>
      </c>
      <c r="G9" s="85">
        <v>5400</v>
      </c>
      <c r="H9" s="85">
        <v>6480</v>
      </c>
      <c r="I9" s="85">
        <v>17280</v>
      </c>
      <c r="J9" s="85">
        <v>14040</v>
      </c>
      <c r="K9" s="85">
        <v>20520</v>
      </c>
      <c r="L9" s="85">
        <v>140400</v>
      </c>
      <c r="M9" s="85">
        <v>9720</v>
      </c>
      <c r="N9" s="85">
        <v>9720</v>
      </c>
      <c r="O9" s="85">
        <v>21600</v>
      </c>
      <c r="P9" s="85">
        <v>23760</v>
      </c>
      <c r="Q9" s="85">
        <v>27000</v>
      </c>
      <c r="R9" s="85">
        <v>27000</v>
      </c>
      <c r="S9" s="85">
        <v>424440</v>
      </c>
      <c r="T9" s="86">
        <v>385000</v>
      </c>
      <c r="U9" s="87">
        <f t="shared" si="0"/>
        <v>-39440</v>
      </c>
      <c r="V9" s="84"/>
      <c r="W9" s="84"/>
      <c r="X9" s="84"/>
      <c r="Y9" s="84"/>
      <c r="Z9" s="84"/>
      <c r="AA9" s="84"/>
      <c r="AB9" s="84"/>
      <c r="AC9" s="84"/>
    </row>
    <row r="10" spans="1:29" ht="15.75" customHeight="1">
      <c r="A10" s="83">
        <v>600</v>
      </c>
      <c r="B10" s="83">
        <v>462</v>
      </c>
      <c r="C10" s="83">
        <v>38.5</v>
      </c>
      <c r="D10" s="84" t="s">
        <v>116</v>
      </c>
      <c r="E10" s="85">
        <v>108000</v>
      </c>
      <c r="F10" s="85">
        <v>10800</v>
      </c>
      <c r="G10" s="85">
        <v>6480</v>
      </c>
      <c r="H10" s="85">
        <v>12960</v>
      </c>
      <c r="I10" s="85">
        <v>21600</v>
      </c>
      <c r="J10" s="85">
        <v>17280</v>
      </c>
      <c r="K10" s="85">
        <v>29160</v>
      </c>
      <c r="L10" s="85">
        <v>151200</v>
      </c>
      <c r="M10" s="85">
        <v>15120</v>
      </c>
      <c r="N10" s="85">
        <v>12960</v>
      </c>
      <c r="O10" s="85">
        <v>43200</v>
      </c>
      <c r="P10" s="85">
        <v>30240</v>
      </c>
      <c r="Q10" s="85">
        <v>32400</v>
      </c>
      <c r="R10" s="85">
        <v>37800</v>
      </c>
      <c r="S10" s="85">
        <v>529200</v>
      </c>
      <c r="T10" s="86">
        <v>385000</v>
      </c>
      <c r="U10" s="87">
        <f t="shared" si="0"/>
        <v>-144200</v>
      </c>
      <c r="V10" s="84"/>
      <c r="W10" s="84"/>
      <c r="X10" s="84"/>
      <c r="Y10" s="84"/>
      <c r="Z10" s="84"/>
      <c r="AA10" s="84"/>
      <c r="AB10" s="84"/>
      <c r="AC10" s="84"/>
    </row>
    <row r="11" spans="1:29" ht="15.75" customHeight="1">
      <c r="A11" s="83">
        <v>600</v>
      </c>
      <c r="B11" s="83">
        <v>468</v>
      </c>
      <c r="C11" s="83">
        <v>39</v>
      </c>
      <c r="D11" s="84" t="s">
        <v>117</v>
      </c>
      <c r="E11" s="85">
        <v>41040</v>
      </c>
      <c r="F11" s="85">
        <v>3240</v>
      </c>
      <c r="G11" s="85">
        <v>2700</v>
      </c>
      <c r="H11" s="85">
        <v>4320</v>
      </c>
      <c r="I11" s="85">
        <v>7560</v>
      </c>
      <c r="J11" s="85">
        <v>8640</v>
      </c>
      <c r="K11" s="85">
        <v>15120</v>
      </c>
      <c r="L11" s="85">
        <v>48600</v>
      </c>
      <c r="M11" s="85">
        <v>5400</v>
      </c>
      <c r="N11" s="85">
        <v>4320</v>
      </c>
      <c r="O11" s="85">
        <v>0</v>
      </c>
      <c r="P11" s="85">
        <v>17280</v>
      </c>
      <c r="Q11" s="85">
        <v>12960</v>
      </c>
      <c r="R11" s="85">
        <v>19440</v>
      </c>
      <c r="S11" s="85">
        <v>190620</v>
      </c>
      <c r="T11" s="86">
        <v>390000</v>
      </c>
      <c r="U11" s="87">
        <f t="shared" si="0"/>
        <v>199380</v>
      </c>
      <c r="V11" s="84"/>
      <c r="W11" s="84"/>
      <c r="X11" s="84"/>
      <c r="Y11" s="84"/>
      <c r="Z11" s="84"/>
      <c r="AA11" s="84"/>
      <c r="AB11" s="84"/>
      <c r="AC11" s="84"/>
    </row>
    <row r="12" spans="1:29" ht="15.75" customHeight="1">
      <c r="A12" s="83">
        <v>600</v>
      </c>
      <c r="B12" s="83">
        <v>468</v>
      </c>
      <c r="C12" s="83">
        <v>39</v>
      </c>
      <c r="D12" s="84" t="s">
        <v>118</v>
      </c>
      <c r="E12" s="85">
        <v>91800</v>
      </c>
      <c r="F12" s="85">
        <v>7560</v>
      </c>
      <c r="G12" s="85">
        <v>4860</v>
      </c>
      <c r="H12" s="85">
        <v>2160</v>
      </c>
      <c r="I12" s="85">
        <v>15120</v>
      </c>
      <c r="J12" s="85">
        <v>11880</v>
      </c>
      <c r="K12" s="85">
        <v>24840</v>
      </c>
      <c r="L12" s="85">
        <v>75600</v>
      </c>
      <c r="M12" s="85">
        <v>7560</v>
      </c>
      <c r="N12" s="85">
        <v>7560</v>
      </c>
      <c r="O12" s="85">
        <v>16200</v>
      </c>
      <c r="P12" s="85">
        <v>29160</v>
      </c>
      <c r="Q12" s="85">
        <v>27000</v>
      </c>
      <c r="R12" s="85">
        <v>24840</v>
      </c>
      <c r="S12" s="85">
        <v>346140</v>
      </c>
      <c r="T12" s="86">
        <v>390000</v>
      </c>
      <c r="U12" s="87">
        <f t="shared" si="0"/>
        <v>43860</v>
      </c>
      <c r="V12" s="84"/>
      <c r="W12" s="84"/>
      <c r="X12" s="84"/>
      <c r="Y12" s="84"/>
      <c r="Z12" s="84"/>
      <c r="AA12" s="84"/>
      <c r="AB12" s="84"/>
      <c r="AC12" s="84"/>
    </row>
    <row r="13" spans="1:29" ht="15.75" customHeight="1">
      <c r="A13" s="83">
        <v>600</v>
      </c>
      <c r="B13" s="83">
        <v>468</v>
      </c>
      <c r="C13" s="83">
        <v>39</v>
      </c>
      <c r="D13" s="84" t="s">
        <v>119</v>
      </c>
      <c r="E13" s="85">
        <v>97200</v>
      </c>
      <c r="F13" s="85">
        <v>9720</v>
      </c>
      <c r="G13" s="85">
        <v>5940</v>
      </c>
      <c r="H13" s="85">
        <v>0</v>
      </c>
      <c r="I13" s="85">
        <v>17280</v>
      </c>
      <c r="J13" s="85">
        <v>14040</v>
      </c>
      <c r="K13" s="85">
        <v>31320</v>
      </c>
      <c r="L13" s="85">
        <v>86400</v>
      </c>
      <c r="M13" s="85">
        <v>11880</v>
      </c>
      <c r="N13" s="85">
        <v>9720</v>
      </c>
      <c r="O13" s="85">
        <v>32400</v>
      </c>
      <c r="P13" s="85">
        <v>34560</v>
      </c>
      <c r="Q13" s="85">
        <v>21600</v>
      </c>
      <c r="R13" s="85">
        <v>30240</v>
      </c>
      <c r="S13" s="85">
        <v>402300</v>
      </c>
      <c r="T13" s="86">
        <v>390000</v>
      </c>
      <c r="U13" s="87">
        <f t="shared" si="0"/>
        <v>-12300</v>
      </c>
      <c r="V13" s="84"/>
      <c r="W13" s="84"/>
      <c r="X13" s="84"/>
      <c r="Y13" s="84"/>
      <c r="Z13" s="84"/>
      <c r="AA13" s="84"/>
      <c r="AB13" s="84"/>
      <c r="AC13" s="84"/>
    </row>
    <row r="14" spans="1:29" ht="15.75" customHeight="1">
      <c r="A14" s="83">
        <v>700</v>
      </c>
      <c r="B14" s="83">
        <v>532</v>
      </c>
      <c r="C14" s="83">
        <v>44.3</v>
      </c>
      <c r="D14" s="84" t="s">
        <v>114</v>
      </c>
      <c r="E14" s="85">
        <v>51750</v>
      </c>
      <c r="F14" s="85">
        <v>4600</v>
      </c>
      <c r="G14" s="85">
        <v>3450</v>
      </c>
      <c r="H14" s="85">
        <v>13800</v>
      </c>
      <c r="I14" s="85">
        <v>9200</v>
      </c>
      <c r="J14" s="85">
        <v>10350</v>
      </c>
      <c r="K14" s="85">
        <v>12650</v>
      </c>
      <c r="L14" s="85">
        <v>103500</v>
      </c>
      <c r="M14" s="85">
        <v>8050</v>
      </c>
      <c r="N14" s="85">
        <v>6900</v>
      </c>
      <c r="O14" s="85">
        <v>1150</v>
      </c>
      <c r="P14" s="85">
        <v>0</v>
      </c>
      <c r="Q14" s="85">
        <v>20700</v>
      </c>
      <c r="R14" s="85">
        <v>28750</v>
      </c>
      <c r="S14" s="85">
        <v>274850</v>
      </c>
      <c r="T14" s="86">
        <v>443000</v>
      </c>
      <c r="U14" s="87">
        <f t="shared" si="0"/>
        <v>168150</v>
      </c>
      <c r="V14" s="84"/>
      <c r="W14" s="84"/>
      <c r="X14" s="84"/>
      <c r="Y14" s="84"/>
      <c r="Z14" s="84"/>
      <c r="AA14" s="84"/>
      <c r="AB14" s="84"/>
      <c r="AC14" s="84"/>
    </row>
    <row r="15" spans="1:29" ht="15.75" customHeight="1">
      <c r="A15" s="83">
        <v>700</v>
      </c>
      <c r="B15" s="83">
        <v>532</v>
      </c>
      <c r="C15" s="83">
        <v>44.3</v>
      </c>
      <c r="D15" s="84" t="s">
        <v>115</v>
      </c>
      <c r="E15" s="85">
        <v>97750</v>
      </c>
      <c r="F15" s="85">
        <v>10350</v>
      </c>
      <c r="G15" s="85">
        <v>5750</v>
      </c>
      <c r="H15" s="85">
        <v>6900</v>
      </c>
      <c r="I15" s="85">
        <v>18400</v>
      </c>
      <c r="J15" s="85">
        <v>14950</v>
      </c>
      <c r="K15" s="85">
        <v>21850</v>
      </c>
      <c r="L15" s="85">
        <v>149500</v>
      </c>
      <c r="M15" s="85">
        <v>10350</v>
      </c>
      <c r="N15" s="85">
        <v>10350</v>
      </c>
      <c r="O15" s="85">
        <v>23000</v>
      </c>
      <c r="P15" s="85">
        <v>25300</v>
      </c>
      <c r="Q15" s="85">
        <v>28750</v>
      </c>
      <c r="R15" s="85">
        <v>28750</v>
      </c>
      <c r="S15" s="85">
        <v>451950</v>
      </c>
      <c r="T15" s="86">
        <v>443000</v>
      </c>
      <c r="U15" s="87">
        <f t="shared" si="0"/>
        <v>-8950</v>
      </c>
      <c r="V15" s="84"/>
      <c r="W15" s="84"/>
      <c r="X15" s="84"/>
      <c r="Y15" s="84"/>
      <c r="Z15" s="84"/>
      <c r="AA15" s="84"/>
      <c r="AB15" s="84"/>
      <c r="AC15" s="84"/>
    </row>
    <row r="16" spans="1:29" ht="15.75" customHeight="1">
      <c r="A16" s="83">
        <v>700</v>
      </c>
      <c r="B16" s="83">
        <v>532</v>
      </c>
      <c r="C16" s="83">
        <v>44.3</v>
      </c>
      <c r="D16" s="84" t="s">
        <v>116</v>
      </c>
      <c r="E16" s="85">
        <v>115000</v>
      </c>
      <c r="F16" s="85">
        <v>11500</v>
      </c>
      <c r="G16" s="85">
        <v>6900</v>
      </c>
      <c r="H16" s="85">
        <v>13800</v>
      </c>
      <c r="I16" s="85">
        <v>23000</v>
      </c>
      <c r="J16" s="85">
        <v>18400</v>
      </c>
      <c r="K16" s="85">
        <v>31050</v>
      </c>
      <c r="L16" s="85">
        <v>161000</v>
      </c>
      <c r="M16" s="85">
        <v>16100</v>
      </c>
      <c r="N16" s="85">
        <v>13800</v>
      </c>
      <c r="O16" s="85">
        <v>46000</v>
      </c>
      <c r="P16" s="85">
        <v>32200</v>
      </c>
      <c r="Q16" s="85">
        <v>34500</v>
      </c>
      <c r="R16" s="85">
        <v>40250</v>
      </c>
      <c r="S16" s="85">
        <v>563500</v>
      </c>
      <c r="T16" s="86">
        <v>443000</v>
      </c>
      <c r="U16" s="87">
        <f t="shared" si="0"/>
        <v>-120500</v>
      </c>
      <c r="V16" s="84"/>
      <c r="W16" s="84"/>
      <c r="X16" s="84"/>
      <c r="Y16" s="84"/>
      <c r="Z16" s="84"/>
      <c r="AA16" s="84"/>
      <c r="AB16" s="84"/>
      <c r="AC16" s="84"/>
    </row>
    <row r="17" spans="1:29" ht="15.75" customHeight="1">
      <c r="A17" s="83">
        <v>700</v>
      </c>
      <c r="B17" s="83">
        <v>539</v>
      </c>
      <c r="C17" s="83">
        <v>44.9</v>
      </c>
      <c r="D17" s="84" t="s">
        <v>117</v>
      </c>
      <c r="E17" s="85">
        <v>43700</v>
      </c>
      <c r="F17" s="85">
        <v>3450</v>
      </c>
      <c r="G17" s="85">
        <v>2875</v>
      </c>
      <c r="H17" s="85">
        <v>4600</v>
      </c>
      <c r="I17" s="85">
        <v>8050</v>
      </c>
      <c r="J17" s="85">
        <v>9200</v>
      </c>
      <c r="K17" s="85">
        <v>16100</v>
      </c>
      <c r="L17" s="85">
        <v>51750</v>
      </c>
      <c r="M17" s="85">
        <v>5750</v>
      </c>
      <c r="N17" s="85">
        <v>4600</v>
      </c>
      <c r="O17" s="85">
        <v>0</v>
      </c>
      <c r="P17" s="85">
        <v>18400</v>
      </c>
      <c r="Q17" s="85">
        <v>13800</v>
      </c>
      <c r="R17" s="85">
        <v>20700</v>
      </c>
      <c r="S17" s="85">
        <v>202975</v>
      </c>
      <c r="T17" s="86">
        <v>449000</v>
      </c>
      <c r="U17" s="87">
        <f t="shared" si="0"/>
        <v>246025</v>
      </c>
      <c r="V17" s="84"/>
      <c r="W17" s="84"/>
      <c r="X17" s="84"/>
      <c r="Y17" s="84"/>
      <c r="Z17" s="84"/>
      <c r="AA17" s="84"/>
      <c r="AB17" s="84"/>
      <c r="AC17" s="84"/>
    </row>
    <row r="18" spans="1:29" ht="15.75" customHeight="1">
      <c r="A18" s="83">
        <v>700</v>
      </c>
      <c r="B18" s="83">
        <v>539</v>
      </c>
      <c r="C18" s="83">
        <v>44.9</v>
      </c>
      <c r="D18" s="84" t="s">
        <v>118</v>
      </c>
      <c r="E18" s="85">
        <v>97750</v>
      </c>
      <c r="F18" s="85">
        <v>8050</v>
      </c>
      <c r="G18" s="85">
        <v>5175</v>
      </c>
      <c r="H18" s="85">
        <v>2300</v>
      </c>
      <c r="I18" s="85">
        <v>16100</v>
      </c>
      <c r="J18" s="85">
        <v>12650</v>
      </c>
      <c r="K18" s="85">
        <v>26450</v>
      </c>
      <c r="L18" s="85">
        <v>80500</v>
      </c>
      <c r="M18" s="85">
        <v>8050</v>
      </c>
      <c r="N18" s="85">
        <v>8050</v>
      </c>
      <c r="O18" s="85">
        <v>17250</v>
      </c>
      <c r="P18" s="85">
        <v>31050</v>
      </c>
      <c r="Q18" s="85">
        <v>28750</v>
      </c>
      <c r="R18" s="85">
        <v>26450</v>
      </c>
      <c r="S18" s="85">
        <v>368575</v>
      </c>
      <c r="T18" s="86">
        <v>449000</v>
      </c>
      <c r="U18" s="87">
        <f t="shared" si="0"/>
        <v>80425</v>
      </c>
      <c r="V18" s="84"/>
      <c r="W18" s="84"/>
      <c r="X18" s="84"/>
      <c r="Y18" s="84"/>
      <c r="Z18" s="84"/>
      <c r="AA18" s="84"/>
      <c r="AB18" s="84"/>
      <c r="AC18" s="84"/>
    </row>
    <row r="19" spans="1:29" ht="15.75" customHeight="1">
      <c r="A19" s="83">
        <v>700</v>
      </c>
      <c r="B19" s="83">
        <v>539</v>
      </c>
      <c r="C19" s="83">
        <v>44.9</v>
      </c>
      <c r="D19" s="84" t="s">
        <v>119</v>
      </c>
      <c r="E19" s="85">
        <v>103500</v>
      </c>
      <c r="F19" s="85">
        <v>10350</v>
      </c>
      <c r="G19" s="85">
        <v>6325</v>
      </c>
      <c r="H19" s="85">
        <v>0</v>
      </c>
      <c r="I19" s="85">
        <v>18400</v>
      </c>
      <c r="J19" s="85">
        <v>14950</v>
      </c>
      <c r="K19" s="85">
        <v>33350</v>
      </c>
      <c r="L19" s="85">
        <v>92000</v>
      </c>
      <c r="M19" s="85">
        <v>12650</v>
      </c>
      <c r="N19" s="85">
        <v>10350</v>
      </c>
      <c r="O19" s="85">
        <v>34500</v>
      </c>
      <c r="P19" s="85">
        <v>36800</v>
      </c>
      <c r="Q19" s="85">
        <v>23000</v>
      </c>
      <c r="R19" s="85">
        <v>32200</v>
      </c>
      <c r="S19" s="85">
        <v>428375</v>
      </c>
      <c r="T19" s="86">
        <v>449000</v>
      </c>
      <c r="U19" s="87">
        <f t="shared" si="0"/>
        <v>20625</v>
      </c>
      <c r="V19" s="84"/>
      <c r="W19" s="84"/>
      <c r="X19" s="84"/>
      <c r="Y19" s="84"/>
      <c r="Z19" s="84"/>
      <c r="AA19" s="84"/>
      <c r="AB19" s="84"/>
      <c r="AC19" s="84"/>
    </row>
    <row r="20" spans="1:29" ht="15.75" customHeight="1">
      <c r="A20" s="83">
        <v>800</v>
      </c>
      <c r="B20" s="83">
        <v>600</v>
      </c>
      <c r="C20" s="83">
        <v>50</v>
      </c>
      <c r="D20" s="84" t="s">
        <v>114</v>
      </c>
      <c r="E20" s="85">
        <v>54900</v>
      </c>
      <c r="F20" s="85">
        <v>4880</v>
      </c>
      <c r="G20" s="85">
        <v>3660</v>
      </c>
      <c r="H20" s="85">
        <v>14640</v>
      </c>
      <c r="I20" s="85">
        <v>9760</v>
      </c>
      <c r="J20" s="85">
        <v>10980</v>
      </c>
      <c r="K20" s="85">
        <v>13420</v>
      </c>
      <c r="L20" s="85">
        <v>109800</v>
      </c>
      <c r="M20" s="85">
        <v>8540</v>
      </c>
      <c r="N20" s="85">
        <v>7320</v>
      </c>
      <c r="O20" s="85">
        <v>1220</v>
      </c>
      <c r="P20" s="85">
        <v>0</v>
      </c>
      <c r="Q20" s="85">
        <v>21960</v>
      </c>
      <c r="R20" s="85">
        <v>30500</v>
      </c>
      <c r="S20" s="85">
        <v>291580</v>
      </c>
      <c r="T20" s="86">
        <v>500000</v>
      </c>
      <c r="U20" s="87">
        <f t="shared" si="0"/>
        <v>208420</v>
      </c>
      <c r="V20" s="84"/>
      <c r="W20" s="84"/>
      <c r="X20" s="84"/>
      <c r="Y20" s="84"/>
      <c r="Z20" s="84"/>
      <c r="AA20" s="84"/>
      <c r="AB20" s="84"/>
      <c r="AC20" s="84"/>
    </row>
    <row r="21" spans="1:29" ht="15.75" customHeight="1">
      <c r="A21" s="83">
        <v>800</v>
      </c>
      <c r="B21" s="83">
        <v>600</v>
      </c>
      <c r="C21" s="83">
        <v>50</v>
      </c>
      <c r="D21" s="84" t="s">
        <v>115</v>
      </c>
      <c r="E21" s="85">
        <v>103700</v>
      </c>
      <c r="F21" s="85">
        <v>10980</v>
      </c>
      <c r="G21" s="85">
        <v>6100</v>
      </c>
      <c r="H21" s="85">
        <v>7320</v>
      </c>
      <c r="I21" s="85">
        <v>19520</v>
      </c>
      <c r="J21" s="85">
        <v>15860</v>
      </c>
      <c r="K21" s="85">
        <v>23180</v>
      </c>
      <c r="L21" s="85">
        <v>158600</v>
      </c>
      <c r="M21" s="85">
        <v>10980</v>
      </c>
      <c r="N21" s="85">
        <v>10980</v>
      </c>
      <c r="O21" s="85">
        <v>24400</v>
      </c>
      <c r="P21" s="85">
        <v>26840</v>
      </c>
      <c r="Q21" s="85">
        <v>30500</v>
      </c>
      <c r="R21" s="85">
        <v>30500</v>
      </c>
      <c r="S21" s="85">
        <v>479460</v>
      </c>
      <c r="T21" s="86">
        <v>500000</v>
      </c>
      <c r="U21" s="87">
        <f t="shared" si="0"/>
        <v>20540</v>
      </c>
      <c r="V21" s="84"/>
      <c r="W21" s="84"/>
      <c r="X21" s="84"/>
      <c r="Y21" s="84"/>
      <c r="Z21" s="84"/>
      <c r="AA21" s="84"/>
      <c r="AB21" s="84"/>
      <c r="AC21" s="84"/>
    </row>
    <row r="22" spans="1:29" ht="15.75" customHeight="1">
      <c r="A22" s="83">
        <v>800</v>
      </c>
      <c r="B22" s="83">
        <v>600</v>
      </c>
      <c r="C22" s="83">
        <v>50</v>
      </c>
      <c r="D22" s="84" t="s">
        <v>116</v>
      </c>
      <c r="E22" s="85">
        <v>122000</v>
      </c>
      <c r="F22" s="85">
        <v>12200</v>
      </c>
      <c r="G22" s="85">
        <v>7320</v>
      </c>
      <c r="H22" s="85">
        <v>14640</v>
      </c>
      <c r="I22" s="85">
        <v>24400</v>
      </c>
      <c r="J22" s="85">
        <v>19520</v>
      </c>
      <c r="K22" s="85">
        <v>32940</v>
      </c>
      <c r="L22" s="85">
        <v>170800</v>
      </c>
      <c r="M22" s="85">
        <v>17080</v>
      </c>
      <c r="N22" s="85">
        <v>14640</v>
      </c>
      <c r="O22" s="85">
        <v>48800</v>
      </c>
      <c r="P22" s="85">
        <v>34160</v>
      </c>
      <c r="Q22" s="85">
        <v>36600</v>
      </c>
      <c r="R22" s="85">
        <v>42700</v>
      </c>
      <c r="S22" s="85">
        <v>597800</v>
      </c>
      <c r="T22" s="86">
        <v>500000</v>
      </c>
      <c r="U22" s="87">
        <f t="shared" si="0"/>
        <v>-97800</v>
      </c>
      <c r="V22" s="84"/>
      <c r="W22" s="84"/>
      <c r="X22" s="84"/>
      <c r="Y22" s="84"/>
      <c r="Z22" s="84"/>
      <c r="AA22" s="84"/>
      <c r="AB22" s="84"/>
      <c r="AC22" s="84"/>
    </row>
    <row r="23" spans="1:29" ht="15.75" customHeight="1">
      <c r="A23" s="83">
        <v>800</v>
      </c>
      <c r="B23" s="83">
        <v>608</v>
      </c>
      <c r="C23" s="83">
        <v>50.7</v>
      </c>
      <c r="D23" s="84" t="s">
        <v>117</v>
      </c>
      <c r="E23" s="85">
        <v>46360</v>
      </c>
      <c r="F23" s="85">
        <v>3660</v>
      </c>
      <c r="G23" s="85">
        <v>3050</v>
      </c>
      <c r="H23" s="85">
        <v>4880</v>
      </c>
      <c r="I23" s="85">
        <v>8540</v>
      </c>
      <c r="J23" s="85">
        <v>9760</v>
      </c>
      <c r="K23" s="85">
        <v>17080</v>
      </c>
      <c r="L23" s="85">
        <v>54900</v>
      </c>
      <c r="M23" s="85">
        <v>6100</v>
      </c>
      <c r="N23" s="85">
        <v>4880</v>
      </c>
      <c r="O23" s="85">
        <v>0</v>
      </c>
      <c r="P23" s="85">
        <v>19520</v>
      </c>
      <c r="Q23" s="85">
        <v>14640</v>
      </c>
      <c r="R23" s="85">
        <v>21960</v>
      </c>
      <c r="S23" s="85">
        <v>215330</v>
      </c>
      <c r="T23" s="86">
        <v>507000</v>
      </c>
      <c r="U23" s="87">
        <f t="shared" si="0"/>
        <v>291670</v>
      </c>
      <c r="V23" s="84"/>
      <c r="W23" s="84"/>
      <c r="X23" s="84"/>
      <c r="Y23" s="84"/>
      <c r="Z23" s="84"/>
      <c r="AA23" s="84"/>
      <c r="AB23" s="84"/>
      <c r="AC23" s="84"/>
    </row>
    <row r="24" spans="1:29" ht="15.75" customHeight="1">
      <c r="A24" s="83">
        <v>800</v>
      </c>
      <c r="B24" s="83">
        <v>608</v>
      </c>
      <c r="C24" s="83">
        <v>50.7</v>
      </c>
      <c r="D24" s="84" t="s">
        <v>118</v>
      </c>
      <c r="E24" s="85">
        <v>103700</v>
      </c>
      <c r="F24" s="85">
        <v>8540</v>
      </c>
      <c r="G24" s="85">
        <v>5490</v>
      </c>
      <c r="H24" s="85">
        <v>2440</v>
      </c>
      <c r="I24" s="85">
        <v>17080</v>
      </c>
      <c r="J24" s="85">
        <v>13420</v>
      </c>
      <c r="K24" s="85">
        <v>28060</v>
      </c>
      <c r="L24" s="85">
        <v>85400</v>
      </c>
      <c r="M24" s="85">
        <v>8540</v>
      </c>
      <c r="N24" s="85">
        <v>8540</v>
      </c>
      <c r="O24" s="85">
        <v>18300</v>
      </c>
      <c r="P24" s="85">
        <v>32940</v>
      </c>
      <c r="Q24" s="85">
        <v>30500</v>
      </c>
      <c r="R24" s="85">
        <v>28060</v>
      </c>
      <c r="S24" s="85">
        <v>391010</v>
      </c>
      <c r="T24" s="86">
        <v>507000</v>
      </c>
      <c r="U24" s="87">
        <f t="shared" si="0"/>
        <v>115990</v>
      </c>
      <c r="V24" s="84"/>
      <c r="W24" s="84"/>
      <c r="X24" s="84"/>
      <c r="Y24" s="84"/>
      <c r="Z24" s="84"/>
      <c r="AA24" s="84"/>
      <c r="AB24" s="84"/>
      <c r="AC24" s="84"/>
    </row>
    <row r="25" spans="1:29" ht="15.75" customHeight="1">
      <c r="A25" s="83">
        <v>800</v>
      </c>
      <c r="B25" s="83">
        <v>608</v>
      </c>
      <c r="C25" s="83">
        <v>50.7</v>
      </c>
      <c r="D25" s="84" t="s">
        <v>119</v>
      </c>
      <c r="E25" s="85">
        <v>109800</v>
      </c>
      <c r="F25" s="85">
        <v>10980</v>
      </c>
      <c r="G25" s="85">
        <v>6710</v>
      </c>
      <c r="H25" s="85">
        <v>0</v>
      </c>
      <c r="I25" s="85">
        <v>19520</v>
      </c>
      <c r="J25" s="85">
        <v>15860</v>
      </c>
      <c r="K25" s="85">
        <v>35380</v>
      </c>
      <c r="L25" s="85">
        <v>97600</v>
      </c>
      <c r="M25" s="85">
        <v>13420</v>
      </c>
      <c r="N25" s="85">
        <v>10980</v>
      </c>
      <c r="O25" s="85">
        <v>36600</v>
      </c>
      <c r="P25" s="85">
        <v>39040</v>
      </c>
      <c r="Q25" s="85">
        <v>24400</v>
      </c>
      <c r="R25" s="85">
        <v>34160</v>
      </c>
      <c r="S25" s="85">
        <v>454450</v>
      </c>
      <c r="T25" s="86">
        <v>507000</v>
      </c>
      <c r="U25" s="87">
        <f t="shared" si="0"/>
        <v>52550</v>
      </c>
      <c r="V25" s="84"/>
      <c r="W25" s="84"/>
      <c r="X25" s="84"/>
      <c r="Y25" s="84"/>
      <c r="Z25" s="84"/>
      <c r="AA25" s="84"/>
      <c r="AB25" s="84"/>
      <c r="AC25" s="84"/>
    </row>
    <row r="26" spans="1:29" ht="15.75" customHeight="1">
      <c r="A26" s="83">
        <v>900</v>
      </c>
      <c r="B26" s="83">
        <v>666</v>
      </c>
      <c r="C26" s="83">
        <v>55.5</v>
      </c>
      <c r="D26" s="84" t="s">
        <v>114</v>
      </c>
      <c r="E26" s="85">
        <v>58500</v>
      </c>
      <c r="F26" s="85">
        <v>5200</v>
      </c>
      <c r="G26" s="85">
        <v>3900</v>
      </c>
      <c r="H26" s="85">
        <v>15600</v>
      </c>
      <c r="I26" s="85">
        <v>10400</v>
      </c>
      <c r="J26" s="85">
        <v>11700</v>
      </c>
      <c r="K26" s="85">
        <v>14300</v>
      </c>
      <c r="L26" s="85">
        <v>117000</v>
      </c>
      <c r="M26" s="85">
        <v>9100</v>
      </c>
      <c r="N26" s="85">
        <v>7800</v>
      </c>
      <c r="O26" s="85">
        <v>1300</v>
      </c>
      <c r="P26" s="85">
        <v>0</v>
      </c>
      <c r="Q26" s="85">
        <v>23400</v>
      </c>
      <c r="R26" s="85">
        <v>32500</v>
      </c>
      <c r="S26" s="85">
        <v>310700</v>
      </c>
      <c r="T26" s="86">
        <v>555000</v>
      </c>
      <c r="U26" s="87">
        <f t="shared" si="0"/>
        <v>244300</v>
      </c>
      <c r="V26" s="84"/>
      <c r="W26" s="84"/>
      <c r="X26" s="84"/>
      <c r="Y26" s="84"/>
      <c r="Z26" s="84"/>
      <c r="AA26" s="84"/>
      <c r="AB26" s="84"/>
      <c r="AC26" s="84"/>
    </row>
    <row r="27" spans="1:29" ht="15.75" customHeight="1">
      <c r="A27" s="83">
        <v>900</v>
      </c>
      <c r="B27" s="83">
        <v>666</v>
      </c>
      <c r="C27" s="83">
        <v>55.5</v>
      </c>
      <c r="D27" s="84" t="s">
        <v>115</v>
      </c>
      <c r="E27" s="85">
        <v>110500</v>
      </c>
      <c r="F27" s="85">
        <v>11700</v>
      </c>
      <c r="G27" s="85">
        <v>6500</v>
      </c>
      <c r="H27" s="85">
        <v>7800</v>
      </c>
      <c r="I27" s="85">
        <v>20800</v>
      </c>
      <c r="J27" s="85">
        <v>16900</v>
      </c>
      <c r="K27" s="85">
        <v>24700</v>
      </c>
      <c r="L27" s="85">
        <v>169000</v>
      </c>
      <c r="M27" s="85">
        <v>11700</v>
      </c>
      <c r="N27" s="85">
        <v>11700</v>
      </c>
      <c r="O27" s="85">
        <v>26000</v>
      </c>
      <c r="P27" s="85">
        <v>28600</v>
      </c>
      <c r="Q27" s="85">
        <v>32500</v>
      </c>
      <c r="R27" s="85">
        <v>32500</v>
      </c>
      <c r="S27" s="85">
        <v>510900</v>
      </c>
      <c r="T27" s="86">
        <v>555000</v>
      </c>
      <c r="U27" s="87">
        <f t="shared" si="0"/>
        <v>44100</v>
      </c>
      <c r="V27" s="84"/>
      <c r="W27" s="84"/>
      <c r="X27" s="84"/>
      <c r="Y27" s="84"/>
      <c r="Z27" s="84"/>
      <c r="AA27" s="84"/>
      <c r="AB27" s="84"/>
      <c r="AC27" s="84"/>
    </row>
    <row r="28" spans="1:29" ht="15.75" customHeight="1">
      <c r="A28" s="83">
        <v>900</v>
      </c>
      <c r="B28" s="83">
        <v>666</v>
      </c>
      <c r="C28" s="83">
        <v>55.5</v>
      </c>
      <c r="D28" s="84" t="s">
        <v>116</v>
      </c>
      <c r="E28" s="85">
        <v>130000</v>
      </c>
      <c r="F28" s="85">
        <v>13000</v>
      </c>
      <c r="G28" s="85">
        <v>7800</v>
      </c>
      <c r="H28" s="85">
        <v>15600</v>
      </c>
      <c r="I28" s="85">
        <v>26000</v>
      </c>
      <c r="J28" s="85">
        <v>20800</v>
      </c>
      <c r="K28" s="85">
        <v>35100</v>
      </c>
      <c r="L28" s="85">
        <v>182000</v>
      </c>
      <c r="M28" s="85">
        <v>18200</v>
      </c>
      <c r="N28" s="85">
        <v>15600</v>
      </c>
      <c r="O28" s="85">
        <v>52000</v>
      </c>
      <c r="P28" s="85">
        <v>36400</v>
      </c>
      <c r="Q28" s="85">
        <v>39000</v>
      </c>
      <c r="R28" s="85">
        <v>45500</v>
      </c>
      <c r="S28" s="85">
        <v>637000</v>
      </c>
      <c r="T28" s="86">
        <v>555000</v>
      </c>
      <c r="U28" s="87">
        <f t="shared" si="0"/>
        <v>-82000</v>
      </c>
      <c r="V28" s="84"/>
      <c r="W28" s="84"/>
      <c r="X28" s="84"/>
      <c r="Y28" s="84"/>
      <c r="Z28" s="84"/>
      <c r="AA28" s="84"/>
      <c r="AB28" s="84"/>
      <c r="AC28" s="84"/>
    </row>
    <row r="29" spans="1:29" ht="15.75" customHeight="1">
      <c r="A29" s="83">
        <v>900</v>
      </c>
      <c r="B29" s="83">
        <v>675</v>
      </c>
      <c r="C29" s="83">
        <v>56.2</v>
      </c>
      <c r="D29" s="84" t="s">
        <v>117</v>
      </c>
      <c r="E29" s="85">
        <v>49400</v>
      </c>
      <c r="F29" s="85">
        <v>3900</v>
      </c>
      <c r="G29" s="85">
        <v>3250</v>
      </c>
      <c r="H29" s="85">
        <v>5200</v>
      </c>
      <c r="I29" s="85">
        <v>9100</v>
      </c>
      <c r="J29" s="85">
        <v>10400</v>
      </c>
      <c r="K29" s="85">
        <v>18200</v>
      </c>
      <c r="L29" s="85">
        <v>58500</v>
      </c>
      <c r="M29" s="85">
        <v>6500</v>
      </c>
      <c r="N29" s="85">
        <v>5200</v>
      </c>
      <c r="O29" s="85">
        <v>0</v>
      </c>
      <c r="P29" s="85">
        <v>20800</v>
      </c>
      <c r="Q29" s="85">
        <v>15600</v>
      </c>
      <c r="R29" s="85">
        <v>23400</v>
      </c>
      <c r="S29" s="85">
        <v>229450</v>
      </c>
      <c r="T29" s="86">
        <v>562000</v>
      </c>
      <c r="U29" s="87">
        <f t="shared" si="0"/>
        <v>332550</v>
      </c>
      <c r="V29" s="84"/>
      <c r="W29" s="84"/>
      <c r="X29" s="84"/>
      <c r="Y29" s="84"/>
      <c r="Z29" s="84"/>
      <c r="AA29" s="84"/>
      <c r="AB29" s="84"/>
      <c r="AC29" s="84"/>
    </row>
    <row r="30" spans="1:29" ht="15.75" customHeight="1">
      <c r="A30" s="83">
        <v>900</v>
      </c>
      <c r="B30" s="83">
        <v>675</v>
      </c>
      <c r="C30" s="83">
        <v>56.2</v>
      </c>
      <c r="D30" s="84" t="s">
        <v>118</v>
      </c>
      <c r="E30" s="85">
        <v>110500</v>
      </c>
      <c r="F30" s="85">
        <v>9100</v>
      </c>
      <c r="G30" s="85">
        <v>5850</v>
      </c>
      <c r="H30" s="85">
        <v>2600</v>
      </c>
      <c r="I30" s="85">
        <v>18200</v>
      </c>
      <c r="J30" s="85">
        <v>14300</v>
      </c>
      <c r="K30" s="85">
        <v>29900</v>
      </c>
      <c r="L30" s="85">
        <v>91000</v>
      </c>
      <c r="M30" s="85">
        <v>9100</v>
      </c>
      <c r="N30" s="85">
        <v>9100</v>
      </c>
      <c r="O30" s="85">
        <v>19500</v>
      </c>
      <c r="P30" s="85">
        <v>35100</v>
      </c>
      <c r="Q30" s="85">
        <v>32500</v>
      </c>
      <c r="R30" s="85">
        <v>29900</v>
      </c>
      <c r="S30" s="85">
        <v>416650</v>
      </c>
      <c r="T30" s="86">
        <v>562000</v>
      </c>
      <c r="U30" s="87">
        <f t="shared" si="0"/>
        <v>145350</v>
      </c>
      <c r="V30" s="84"/>
      <c r="W30" s="84"/>
      <c r="X30" s="84"/>
      <c r="Y30" s="84"/>
      <c r="Z30" s="84"/>
      <c r="AA30" s="84"/>
      <c r="AB30" s="84"/>
      <c r="AC30" s="84"/>
    </row>
    <row r="31" spans="1:29" ht="15.75" customHeight="1">
      <c r="A31" s="83">
        <v>900</v>
      </c>
      <c r="B31" s="83">
        <v>675</v>
      </c>
      <c r="C31" s="83">
        <v>56.2</v>
      </c>
      <c r="D31" s="84" t="s">
        <v>119</v>
      </c>
      <c r="E31" s="85">
        <v>117000</v>
      </c>
      <c r="F31" s="85">
        <v>11700</v>
      </c>
      <c r="G31" s="85">
        <v>7150</v>
      </c>
      <c r="H31" s="85">
        <v>0</v>
      </c>
      <c r="I31" s="85">
        <v>20800</v>
      </c>
      <c r="J31" s="85">
        <v>16900</v>
      </c>
      <c r="K31" s="85">
        <v>37700</v>
      </c>
      <c r="L31" s="85">
        <v>104000</v>
      </c>
      <c r="M31" s="85">
        <v>14300</v>
      </c>
      <c r="N31" s="85">
        <v>11700</v>
      </c>
      <c r="O31" s="85">
        <v>39000</v>
      </c>
      <c r="P31" s="85">
        <v>41600</v>
      </c>
      <c r="Q31" s="85">
        <v>26000</v>
      </c>
      <c r="R31" s="85">
        <v>36400</v>
      </c>
      <c r="S31" s="85">
        <v>484250</v>
      </c>
      <c r="T31" s="86">
        <v>562000</v>
      </c>
      <c r="U31" s="87">
        <f t="shared" si="0"/>
        <v>77750</v>
      </c>
      <c r="V31" s="84"/>
      <c r="W31" s="84"/>
      <c r="X31" s="84"/>
      <c r="Y31" s="84"/>
      <c r="Z31" s="84"/>
      <c r="AA31" s="84"/>
      <c r="AB31" s="84"/>
      <c r="AC31" s="84"/>
    </row>
    <row r="32" spans="1:29" ht="15.75" customHeight="1">
      <c r="A32" s="83">
        <v>1000</v>
      </c>
      <c r="B32" s="83">
        <v>730</v>
      </c>
      <c r="C32" s="83">
        <v>60.8</v>
      </c>
      <c r="D32" s="84" t="s">
        <v>114</v>
      </c>
      <c r="E32" s="85">
        <v>62100</v>
      </c>
      <c r="F32" s="85">
        <v>5520</v>
      </c>
      <c r="G32" s="85">
        <v>4140</v>
      </c>
      <c r="H32" s="85">
        <v>16560</v>
      </c>
      <c r="I32" s="85">
        <v>11040</v>
      </c>
      <c r="J32" s="85">
        <v>12420</v>
      </c>
      <c r="K32" s="85">
        <v>15180</v>
      </c>
      <c r="L32" s="85">
        <v>124200</v>
      </c>
      <c r="M32" s="85">
        <v>9660</v>
      </c>
      <c r="N32" s="85">
        <v>8280</v>
      </c>
      <c r="O32" s="85">
        <v>1380</v>
      </c>
      <c r="P32" s="85">
        <v>0</v>
      </c>
      <c r="Q32" s="85">
        <v>24840</v>
      </c>
      <c r="R32" s="85">
        <v>34500</v>
      </c>
      <c r="S32" s="85">
        <v>329820</v>
      </c>
      <c r="T32" s="86">
        <v>608000</v>
      </c>
      <c r="U32" s="87">
        <f t="shared" si="0"/>
        <v>278180</v>
      </c>
      <c r="V32" s="84"/>
      <c r="W32" s="84"/>
      <c r="X32" s="84"/>
      <c r="Y32" s="84"/>
      <c r="Z32" s="84"/>
      <c r="AA32" s="84"/>
      <c r="AB32" s="84"/>
      <c r="AC32" s="84"/>
    </row>
    <row r="33" spans="1:29" ht="15.75" customHeight="1">
      <c r="A33" s="83">
        <v>1000</v>
      </c>
      <c r="B33" s="83">
        <v>730</v>
      </c>
      <c r="C33" s="83">
        <v>60.8</v>
      </c>
      <c r="D33" s="84" t="s">
        <v>115</v>
      </c>
      <c r="E33" s="85">
        <v>117300</v>
      </c>
      <c r="F33" s="85">
        <v>12420</v>
      </c>
      <c r="G33" s="85">
        <v>6900</v>
      </c>
      <c r="H33" s="85">
        <v>8280</v>
      </c>
      <c r="I33" s="85">
        <v>22080</v>
      </c>
      <c r="J33" s="85">
        <v>17940</v>
      </c>
      <c r="K33" s="85">
        <v>26220</v>
      </c>
      <c r="L33" s="85">
        <v>179400</v>
      </c>
      <c r="M33" s="85">
        <v>12420</v>
      </c>
      <c r="N33" s="85">
        <v>12420</v>
      </c>
      <c r="O33" s="85">
        <v>27600</v>
      </c>
      <c r="P33" s="85">
        <v>30360</v>
      </c>
      <c r="Q33" s="85">
        <v>34500</v>
      </c>
      <c r="R33" s="85">
        <v>34500</v>
      </c>
      <c r="S33" s="85">
        <v>542340</v>
      </c>
      <c r="T33" s="86">
        <v>608000</v>
      </c>
      <c r="U33" s="87">
        <f t="shared" si="0"/>
        <v>65660</v>
      </c>
      <c r="V33" s="84"/>
      <c r="W33" s="84"/>
      <c r="X33" s="84"/>
      <c r="Y33" s="84"/>
      <c r="Z33" s="84"/>
      <c r="AA33" s="84"/>
      <c r="AB33" s="84"/>
      <c r="AC33" s="84"/>
    </row>
    <row r="34" spans="1:29" ht="15.75" customHeight="1">
      <c r="A34" s="83">
        <v>1000</v>
      </c>
      <c r="B34" s="83">
        <v>730</v>
      </c>
      <c r="C34" s="83">
        <v>60.8</v>
      </c>
      <c r="D34" s="84" t="s">
        <v>116</v>
      </c>
      <c r="E34" s="85">
        <v>138000</v>
      </c>
      <c r="F34" s="85">
        <v>13800</v>
      </c>
      <c r="G34" s="85">
        <v>8280</v>
      </c>
      <c r="H34" s="85">
        <v>16560</v>
      </c>
      <c r="I34" s="85">
        <v>27600</v>
      </c>
      <c r="J34" s="85">
        <v>22080</v>
      </c>
      <c r="K34" s="85">
        <v>37260</v>
      </c>
      <c r="L34" s="85">
        <v>193200</v>
      </c>
      <c r="M34" s="85">
        <v>19320</v>
      </c>
      <c r="N34" s="85">
        <v>16560</v>
      </c>
      <c r="O34" s="85">
        <v>55200</v>
      </c>
      <c r="P34" s="85">
        <v>38640</v>
      </c>
      <c r="Q34" s="85">
        <v>41400</v>
      </c>
      <c r="R34" s="85">
        <v>48300</v>
      </c>
      <c r="S34" s="85">
        <v>676200</v>
      </c>
      <c r="T34" s="86">
        <v>608000</v>
      </c>
      <c r="U34" s="87">
        <f t="shared" si="0"/>
        <v>-68200</v>
      </c>
      <c r="V34" s="84"/>
      <c r="W34" s="84"/>
      <c r="X34" s="84"/>
      <c r="Y34" s="84"/>
      <c r="Z34" s="84"/>
      <c r="AA34" s="84"/>
      <c r="AB34" s="84"/>
      <c r="AC34" s="84"/>
    </row>
    <row r="35" spans="1:29" ht="18.75">
      <c r="A35" s="83">
        <v>1000</v>
      </c>
      <c r="B35" s="83">
        <v>740</v>
      </c>
      <c r="C35" s="83">
        <v>61.7</v>
      </c>
      <c r="D35" s="84" t="s">
        <v>117</v>
      </c>
      <c r="E35" s="85">
        <v>52440</v>
      </c>
      <c r="F35" s="85">
        <v>4140</v>
      </c>
      <c r="G35" s="85">
        <v>3450</v>
      </c>
      <c r="H35" s="85">
        <v>5520</v>
      </c>
      <c r="I35" s="85">
        <v>9660</v>
      </c>
      <c r="J35" s="85">
        <v>11040</v>
      </c>
      <c r="K35" s="85">
        <v>19320</v>
      </c>
      <c r="L35" s="85">
        <v>62100</v>
      </c>
      <c r="M35" s="85">
        <v>6900</v>
      </c>
      <c r="N35" s="85">
        <v>5520</v>
      </c>
      <c r="O35" s="85">
        <v>0</v>
      </c>
      <c r="P35" s="85">
        <v>22080</v>
      </c>
      <c r="Q35" s="85">
        <v>16560</v>
      </c>
      <c r="R35" s="85">
        <v>24840</v>
      </c>
      <c r="S35" s="85">
        <v>243570</v>
      </c>
      <c r="T35" s="86">
        <v>617000</v>
      </c>
      <c r="U35" s="87">
        <f t="shared" si="0"/>
        <v>373430</v>
      </c>
      <c r="V35" s="84"/>
      <c r="W35" s="84"/>
      <c r="X35" s="84"/>
      <c r="Y35" s="84"/>
      <c r="Z35" s="84"/>
      <c r="AA35" s="84"/>
      <c r="AB35" s="84"/>
      <c r="AC35" s="84"/>
    </row>
    <row r="36" spans="1:29" ht="18.75">
      <c r="A36" s="83">
        <v>1000</v>
      </c>
      <c r="B36" s="83">
        <v>740</v>
      </c>
      <c r="C36" s="83">
        <v>61.7</v>
      </c>
      <c r="D36" s="84" t="s">
        <v>118</v>
      </c>
      <c r="E36" s="85">
        <v>117300</v>
      </c>
      <c r="F36" s="85">
        <v>9660</v>
      </c>
      <c r="G36" s="85">
        <v>6210</v>
      </c>
      <c r="H36" s="85">
        <v>2760</v>
      </c>
      <c r="I36" s="85">
        <v>19320</v>
      </c>
      <c r="J36" s="85">
        <v>15180</v>
      </c>
      <c r="K36" s="85">
        <v>31740</v>
      </c>
      <c r="L36" s="85">
        <v>96600</v>
      </c>
      <c r="M36" s="85">
        <v>9660</v>
      </c>
      <c r="N36" s="85">
        <v>9660</v>
      </c>
      <c r="O36" s="85">
        <v>20700</v>
      </c>
      <c r="P36" s="85">
        <v>37260</v>
      </c>
      <c r="Q36" s="85">
        <v>34500</v>
      </c>
      <c r="R36" s="85">
        <v>31740</v>
      </c>
      <c r="S36" s="85">
        <v>442290</v>
      </c>
      <c r="T36" s="86">
        <v>617000</v>
      </c>
      <c r="U36" s="87">
        <f t="shared" si="0"/>
        <v>174710</v>
      </c>
      <c r="V36" s="84"/>
      <c r="W36" s="84"/>
      <c r="X36" s="84"/>
      <c r="Y36" s="84"/>
      <c r="Z36" s="84"/>
      <c r="AA36" s="84"/>
      <c r="AB36" s="84"/>
      <c r="AC36" s="84"/>
    </row>
    <row r="37" spans="1:29" ht="18.75">
      <c r="A37" s="83">
        <v>1000</v>
      </c>
      <c r="B37" s="83">
        <v>740</v>
      </c>
      <c r="C37" s="83">
        <v>61.7</v>
      </c>
      <c r="D37" s="84" t="s">
        <v>119</v>
      </c>
      <c r="E37" s="85">
        <v>124200</v>
      </c>
      <c r="F37" s="85">
        <v>12420</v>
      </c>
      <c r="G37" s="85">
        <v>7590</v>
      </c>
      <c r="H37" s="85">
        <v>0</v>
      </c>
      <c r="I37" s="85">
        <v>22080</v>
      </c>
      <c r="J37" s="85">
        <v>17940</v>
      </c>
      <c r="K37" s="85">
        <v>40020</v>
      </c>
      <c r="L37" s="85">
        <v>110400</v>
      </c>
      <c r="M37" s="85">
        <v>15180</v>
      </c>
      <c r="N37" s="85">
        <v>12420</v>
      </c>
      <c r="O37" s="85">
        <v>41400</v>
      </c>
      <c r="P37" s="85">
        <v>44160</v>
      </c>
      <c r="Q37" s="85">
        <v>27600</v>
      </c>
      <c r="R37" s="85">
        <v>38640</v>
      </c>
      <c r="S37" s="85">
        <v>514050</v>
      </c>
      <c r="T37" s="86">
        <v>617000</v>
      </c>
      <c r="U37" s="87">
        <f t="shared" si="0"/>
        <v>102950</v>
      </c>
      <c r="V37" s="84"/>
      <c r="W37" s="84"/>
      <c r="X37" s="84"/>
      <c r="Y37" s="84"/>
      <c r="Z37" s="84"/>
      <c r="AA37" s="84"/>
      <c r="AB37" s="84"/>
      <c r="AC37" s="84"/>
    </row>
    <row r="38" spans="1:29" ht="18.75">
      <c r="A38" s="83">
        <v>1100</v>
      </c>
      <c r="B38" s="83">
        <v>792</v>
      </c>
      <c r="C38" s="88">
        <f t="shared" ref="C38:C67" si="1">B38/12</f>
        <v>66</v>
      </c>
      <c r="D38" s="84" t="s">
        <v>114</v>
      </c>
      <c r="E38" s="85">
        <v>65250</v>
      </c>
      <c r="F38" s="85">
        <v>5800</v>
      </c>
      <c r="G38" s="85">
        <v>4350</v>
      </c>
      <c r="H38" s="85">
        <v>17400</v>
      </c>
      <c r="I38" s="85">
        <v>11600</v>
      </c>
      <c r="J38" s="85">
        <v>13050</v>
      </c>
      <c r="K38" s="85">
        <v>15950</v>
      </c>
      <c r="L38" s="85">
        <v>130500</v>
      </c>
      <c r="M38" s="85">
        <v>10150</v>
      </c>
      <c r="N38" s="85">
        <v>8700</v>
      </c>
      <c r="O38" s="85">
        <v>1450</v>
      </c>
      <c r="P38" s="85">
        <v>0</v>
      </c>
      <c r="Q38" s="85">
        <v>26100</v>
      </c>
      <c r="R38" s="85">
        <v>36250</v>
      </c>
      <c r="S38" s="85">
        <v>346550</v>
      </c>
      <c r="T38" s="89">
        <v>660000</v>
      </c>
      <c r="U38" s="87">
        <f t="shared" si="0"/>
        <v>313450</v>
      </c>
      <c r="V38" s="82"/>
    </row>
    <row r="39" spans="1:29" ht="18.75">
      <c r="A39" s="83">
        <v>1100</v>
      </c>
      <c r="B39" s="83">
        <v>792</v>
      </c>
      <c r="C39" s="88">
        <f t="shared" si="1"/>
        <v>66</v>
      </c>
      <c r="D39" s="84" t="s">
        <v>115</v>
      </c>
      <c r="E39" s="85">
        <v>123250</v>
      </c>
      <c r="F39" s="85">
        <v>13050</v>
      </c>
      <c r="G39" s="85">
        <v>7250</v>
      </c>
      <c r="H39" s="85">
        <v>8700</v>
      </c>
      <c r="I39" s="85">
        <v>23200</v>
      </c>
      <c r="J39" s="85">
        <v>18850</v>
      </c>
      <c r="K39" s="85">
        <v>27550</v>
      </c>
      <c r="L39" s="85">
        <v>188500</v>
      </c>
      <c r="M39" s="85">
        <v>13050</v>
      </c>
      <c r="N39" s="85">
        <v>13050</v>
      </c>
      <c r="O39" s="85">
        <v>29000</v>
      </c>
      <c r="P39" s="85">
        <v>31900</v>
      </c>
      <c r="Q39" s="85">
        <v>36250</v>
      </c>
      <c r="R39" s="85">
        <v>36250</v>
      </c>
      <c r="S39" s="85">
        <v>569850</v>
      </c>
      <c r="T39" s="89">
        <v>660000</v>
      </c>
      <c r="U39" s="87">
        <f t="shared" si="0"/>
        <v>90150</v>
      </c>
      <c r="V39" s="82"/>
    </row>
    <row r="40" spans="1:29" ht="18.75">
      <c r="A40" s="83">
        <v>1100</v>
      </c>
      <c r="B40" s="83">
        <v>792</v>
      </c>
      <c r="C40" s="88">
        <f t="shared" si="1"/>
        <v>66</v>
      </c>
      <c r="D40" s="84" t="s">
        <v>116</v>
      </c>
      <c r="E40" s="85">
        <v>145000</v>
      </c>
      <c r="F40" s="85">
        <v>14500</v>
      </c>
      <c r="G40" s="85">
        <v>8700</v>
      </c>
      <c r="H40" s="85">
        <v>17400</v>
      </c>
      <c r="I40" s="85">
        <v>29000</v>
      </c>
      <c r="J40" s="85">
        <v>23200</v>
      </c>
      <c r="K40" s="85">
        <v>39150</v>
      </c>
      <c r="L40" s="85">
        <v>203000</v>
      </c>
      <c r="M40" s="85">
        <v>20300</v>
      </c>
      <c r="N40" s="85">
        <v>17400</v>
      </c>
      <c r="O40" s="85">
        <v>58000</v>
      </c>
      <c r="P40" s="85">
        <v>40600</v>
      </c>
      <c r="Q40" s="85">
        <v>43500</v>
      </c>
      <c r="R40" s="85">
        <v>50750</v>
      </c>
      <c r="S40" s="85">
        <v>710500</v>
      </c>
      <c r="T40" s="89">
        <v>660000</v>
      </c>
      <c r="U40" s="87">
        <f t="shared" si="0"/>
        <v>-50500</v>
      </c>
      <c r="V40" s="82"/>
    </row>
    <row r="41" spans="1:29" ht="18.75">
      <c r="A41" s="83">
        <v>1100</v>
      </c>
      <c r="B41" s="83">
        <v>803</v>
      </c>
      <c r="C41" s="88">
        <f t="shared" si="1"/>
        <v>66.916666666666671</v>
      </c>
      <c r="D41" s="84" t="s">
        <v>117</v>
      </c>
      <c r="E41" s="85">
        <v>55100</v>
      </c>
      <c r="F41" s="85">
        <v>4350</v>
      </c>
      <c r="G41" s="85">
        <v>3625</v>
      </c>
      <c r="H41" s="85">
        <v>5800</v>
      </c>
      <c r="I41" s="85">
        <v>10150</v>
      </c>
      <c r="J41" s="85">
        <v>11600</v>
      </c>
      <c r="K41" s="85">
        <v>20300</v>
      </c>
      <c r="L41" s="85">
        <v>65250</v>
      </c>
      <c r="M41" s="85">
        <v>7250</v>
      </c>
      <c r="N41" s="85">
        <v>5800</v>
      </c>
      <c r="O41" s="85">
        <v>0</v>
      </c>
      <c r="P41" s="85">
        <v>23200</v>
      </c>
      <c r="Q41" s="85">
        <v>17400</v>
      </c>
      <c r="R41" s="85">
        <v>26100</v>
      </c>
      <c r="S41" s="85">
        <v>255925</v>
      </c>
      <c r="T41" s="89">
        <v>670000</v>
      </c>
      <c r="U41" s="87">
        <f t="shared" si="0"/>
        <v>414075</v>
      </c>
      <c r="V41" s="82"/>
    </row>
    <row r="42" spans="1:29" ht="18.75">
      <c r="A42" s="83">
        <v>1100</v>
      </c>
      <c r="B42" s="83">
        <v>803</v>
      </c>
      <c r="C42" s="88">
        <f t="shared" si="1"/>
        <v>66.916666666666671</v>
      </c>
      <c r="D42" s="84" t="s">
        <v>118</v>
      </c>
      <c r="E42" s="85">
        <v>123250</v>
      </c>
      <c r="F42" s="85">
        <v>10150</v>
      </c>
      <c r="G42" s="85">
        <v>6525</v>
      </c>
      <c r="H42" s="85">
        <v>2900</v>
      </c>
      <c r="I42" s="85">
        <v>20300</v>
      </c>
      <c r="J42" s="85">
        <v>15950</v>
      </c>
      <c r="K42" s="85">
        <v>33350</v>
      </c>
      <c r="L42" s="85">
        <v>101500</v>
      </c>
      <c r="M42" s="85">
        <v>10150</v>
      </c>
      <c r="N42" s="85">
        <v>10150</v>
      </c>
      <c r="O42" s="85">
        <v>21750</v>
      </c>
      <c r="P42" s="85">
        <v>39150</v>
      </c>
      <c r="Q42" s="85">
        <v>36250</v>
      </c>
      <c r="R42" s="85">
        <v>33350</v>
      </c>
      <c r="S42" s="85">
        <v>464725</v>
      </c>
      <c r="T42" s="89">
        <v>670000</v>
      </c>
      <c r="U42" s="87">
        <f t="shared" si="0"/>
        <v>205275</v>
      </c>
      <c r="V42" s="82"/>
    </row>
    <row r="43" spans="1:29" ht="18.75">
      <c r="A43" s="83">
        <v>1100</v>
      </c>
      <c r="B43" s="83">
        <v>803</v>
      </c>
      <c r="C43" s="88">
        <f t="shared" si="1"/>
        <v>66.916666666666671</v>
      </c>
      <c r="D43" s="84" t="s">
        <v>119</v>
      </c>
      <c r="E43" s="85">
        <v>130500</v>
      </c>
      <c r="F43" s="85">
        <v>13050</v>
      </c>
      <c r="G43" s="85">
        <v>7975</v>
      </c>
      <c r="H43" s="85">
        <v>0</v>
      </c>
      <c r="I43" s="85">
        <v>23200</v>
      </c>
      <c r="J43" s="85">
        <v>18850</v>
      </c>
      <c r="K43" s="85">
        <v>42050</v>
      </c>
      <c r="L43" s="85">
        <v>116000</v>
      </c>
      <c r="M43" s="85">
        <v>15950</v>
      </c>
      <c r="N43" s="85">
        <v>13050</v>
      </c>
      <c r="O43" s="85">
        <v>43500</v>
      </c>
      <c r="P43" s="85">
        <v>46400</v>
      </c>
      <c r="Q43" s="85">
        <v>29000</v>
      </c>
      <c r="R43" s="85">
        <v>40600</v>
      </c>
      <c r="S43" s="85">
        <v>540125</v>
      </c>
      <c r="T43" s="89">
        <v>670000</v>
      </c>
      <c r="U43" s="87">
        <f t="shared" si="0"/>
        <v>129875</v>
      </c>
      <c r="V43" s="82"/>
    </row>
    <row r="44" spans="1:29" ht="18.75">
      <c r="A44" s="83">
        <v>1200</v>
      </c>
      <c r="B44" s="83">
        <v>852</v>
      </c>
      <c r="C44" s="88">
        <f t="shared" si="1"/>
        <v>71</v>
      </c>
      <c r="D44" s="84" t="s">
        <v>114</v>
      </c>
      <c r="E44" s="85">
        <v>68400</v>
      </c>
      <c r="F44" s="85">
        <v>6080</v>
      </c>
      <c r="G44" s="85">
        <v>4560</v>
      </c>
      <c r="H44" s="85">
        <v>18240</v>
      </c>
      <c r="I44" s="85">
        <v>12160</v>
      </c>
      <c r="J44" s="85">
        <v>13680</v>
      </c>
      <c r="K44" s="85">
        <v>16720</v>
      </c>
      <c r="L44" s="85">
        <v>136800</v>
      </c>
      <c r="M44" s="85">
        <v>10640</v>
      </c>
      <c r="N44" s="85">
        <v>9120</v>
      </c>
      <c r="O44" s="85">
        <v>1520</v>
      </c>
      <c r="P44" s="85">
        <v>0</v>
      </c>
      <c r="Q44" s="85">
        <v>27360</v>
      </c>
      <c r="R44" s="85">
        <v>38000</v>
      </c>
      <c r="S44" s="85">
        <v>363280</v>
      </c>
      <c r="T44" s="89">
        <v>710000</v>
      </c>
      <c r="U44" s="87">
        <f t="shared" si="0"/>
        <v>346720</v>
      </c>
      <c r="V44" s="82"/>
    </row>
    <row r="45" spans="1:29" ht="18.75">
      <c r="A45" s="83">
        <v>1200</v>
      </c>
      <c r="B45" s="83">
        <v>852</v>
      </c>
      <c r="C45" s="88">
        <f t="shared" si="1"/>
        <v>71</v>
      </c>
      <c r="D45" s="84" t="s">
        <v>115</v>
      </c>
      <c r="E45" s="85">
        <v>129200</v>
      </c>
      <c r="F45" s="85">
        <v>13680</v>
      </c>
      <c r="G45" s="85">
        <v>7600</v>
      </c>
      <c r="H45" s="85">
        <v>9120</v>
      </c>
      <c r="I45" s="85">
        <v>24320</v>
      </c>
      <c r="J45" s="85">
        <v>19760</v>
      </c>
      <c r="K45" s="85">
        <v>28880</v>
      </c>
      <c r="L45" s="85">
        <v>197600</v>
      </c>
      <c r="M45" s="85">
        <v>13680</v>
      </c>
      <c r="N45" s="85">
        <v>13680</v>
      </c>
      <c r="O45" s="85">
        <v>30400</v>
      </c>
      <c r="P45" s="85">
        <v>33440</v>
      </c>
      <c r="Q45" s="85">
        <v>38000</v>
      </c>
      <c r="R45" s="85">
        <v>38000</v>
      </c>
      <c r="S45" s="85">
        <v>597360</v>
      </c>
      <c r="T45" s="89">
        <v>710000</v>
      </c>
      <c r="U45" s="87">
        <f t="shared" si="0"/>
        <v>112640</v>
      </c>
      <c r="V45" s="82"/>
    </row>
    <row r="46" spans="1:29" ht="18.75">
      <c r="A46" s="83">
        <v>1200</v>
      </c>
      <c r="B46" s="83">
        <v>852</v>
      </c>
      <c r="C46" s="88">
        <f t="shared" si="1"/>
        <v>71</v>
      </c>
      <c r="D46" s="84" t="s">
        <v>116</v>
      </c>
      <c r="E46" s="85">
        <v>152000</v>
      </c>
      <c r="F46" s="85">
        <v>15200</v>
      </c>
      <c r="G46" s="85">
        <v>9120</v>
      </c>
      <c r="H46" s="85">
        <v>18240</v>
      </c>
      <c r="I46" s="85">
        <v>30400</v>
      </c>
      <c r="J46" s="85">
        <v>24320</v>
      </c>
      <c r="K46" s="85">
        <v>41040</v>
      </c>
      <c r="L46" s="85">
        <v>212800</v>
      </c>
      <c r="M46" s="85">
        <v>21280</v>
      </c>
      <c r="N46" s="85">
        <v>18240</v>
      </c>
      <c r="O46" s="85">
        <v>60800</v>
      </c>
      <c r="P46" s="85">
        <v>42560</v>
      </c>
      <c r="Q46" s="85">
        <v>45600</v>
      </c>
      <c r="R46" s="85">
        <v>53200</v>
      </c>
      <c r="S46" s="85">
        <v>744800</v>
      </c>
      <c r="T46" s="89">
        <v>710000</v>
      </c>
      <c r="U46" s="87">
        <f t="shared" si="0"/>
        <v>-34800</v>
      </c>
      <c r="V46" s="82"/>
    </row>
    <row r="47" spans="1:29" ht="18.75">
      <c r="A47" s="83">
        <v>1200</v>
      </c>
      <c r="B47" s="83">
        <v>864</v>
      </c>
      <c r="C47" s="88">
        <f t="shared" si="1"/>
        <v>72</v>
      </c>
      <c r="D47" s="84" t="s">
        <v>117</v>
      </c>
      <c r="E47" s="85">
        <v>57760</v>
      </c>
      <c r="F47" s="85">
        <v>4560</v>
      </c>
      <c r="G47" s="85">
        <v>3800</v>
      </c>
      <c r="H47" s="85">
        <v>6080</v>
      </c>
      <c r="I47" s="85">
        <v>10640</v>
      </c>
      <c r="J47" s="85">
        <v>12160</v>
      </c>
      <c r="K47" s="85">
        <v>21280</v>
      </c>
      <c r="L47" s="85">
        <v>68400</v>
      </c>
      <c r="M47" s="85">
        <v>7600</v>
      </c>
      <c r="N47" s="85">
        <v>6080</v>
      </c>
      <c r="O47" s="85">
        <v>0</v>
      </c>
      <c r="P47" s="85">
        <v>24320</v>
      </c>
      <c r="Q47" s="85">
        <v>18240</v>
      </c>
      <c r="R47" s="85">
        <v>27360</v>
      </c>
      <c r="S47" s="85">
        <v>268280</v>
      </c>
      <c r="T47" s="89">
        <v>720000</v>
      </c>
      <c r="U47" s="87">
        <f t="shared" si="0"/>
        <v>451720</v>
      </c>
      <c r="V47" s="82"/>
    </row>
    <row r="48" spans="1:29" ht="18.75">
      <c r="A48" s="83">
        <v>1200</v>
      </c>
      <c r="B48" s="83">
        <v>864</v>
      </c>
      <c r="C48" s="88">
        <f t="shared" si="1"/>
        <v>72</v>
      </c>
      <c r="D48" s="84" t="s">
        <v>118</v>
      </c>
      <c r="E48" s="85">
        <v>129200</v>
      </c>
      <c r="F48" s="85">
        <v>10640</v>
      </c>
      <c r="G48" s="85">
        <v>6840</v>
      </c>
      <c r="H48" s="85">
        <v>3040</v>
      </c>
      <c r="I48" s="85">
        <v>21280</v>
      </c>
      <c r="J48" s="85">
        <v>16720</v>
      </c>
      <c r="K48" s="85">
        <v>34960</v>
      </c>
      <c r="L48" s="85">
        <v>106400</v>
      </c>
      <c r="M48" s="85">
        <v>10640</v>
      </c>
      <c r="N48" s="85">
        <v>10640</v>
      </c>
      <c r="O48" s="85">
        <v>22800</v>
      </c>
      <c r="P48" s="85">
        <v>41040</v>
      </c>
      <c r="Q48" s="85">
        <v>38000</v>
      </c>
      <c r="R48" s="85">
        <v>34960</v>
      </c>
      <c r="S48" s="85">
        <v>487160</v>
      </c>
      <c r="T48" s="89">
        <v>720000</v>
      </c>
      <c r="U48" s="87">
        <f t="shared" si="0"/>
        <v>232840</v>
      </c>
      <c r="V48" s="82"/>
    </row>
    <row r="49" spans="1:22" ht="18.75">
      <c r="A49" s="83">
        <v>1200</v>
      </c>
      <c r="B49" s="83">
        <v>864</v>
      </c>
      <c r="C49" s="88">
        <f t="shared" si="1"/>
        <v>72</v>
      </c>
      <c r="D49" s="84" t="s">
        <v>119</v>
      </c>
      <c r="E49" s="85">
        <v>136800</v>
      </c>
      <c r="F49" s="85">
        <v>13680</v>
      </c>
      <c r="G49" s="85">
        <v>8360</v>
      </c>
      <c r="H49" s="85">
        <v>0</v>
      </c>
      <c r="I49" s="85">
        <v>24320</v>
      </c>
      <c r="J49" s="85">
        <v>19760</v>
      </c>
      <c r="K49" s="85">
        <v>44080</v>
      </c>
      <c r="L49" s="85">
        <v>121600</v>
      </c>
      <c r="M49" s="85">
        <v>16720</v>
      </c>
      <c r="N49" s="85">
        <v>13680</v>
      </c>
      <c r="O49" s="85">
        <v>45600</v>
      </c>
      <c r="P49" s="85">
        <v>48640</v>
      </c>
      <c r="Q49" s="85">
        <v>30400</v>
      </c>
      <c r="R49" s="85">
        <v>42560</v>
      </c>
      <c r="S49" s="85">
        <v>566200</v>
      </c>
      <c r="T49" s="89">
        <v>720000</v>
      </c>
      <c r="U49" s="87">
        <f t="shared" si="0"/>
        <v>153800</v>
      </c>
      <c r="V49" s="82"/>
    </row>
    <row r="50" spans="1:22" ht="18.75">
      <c r="A50" s="83">
        <v>1300</v>
      </c>
      <c r="B50" s="83">
        <v>910</v>
      </c>
      <c r="C50" s="88">
        <f t="shared" si="1"/>
        <v>75.833333333333329</v>
      </c>
      <c r="D50" s="84" t="s">
        <v>114</v>
      </c>
      <c r="E50" s="85">
        <v>72000</v>
      </c>
      <c r="F50" s="85">
        <v>6400</v>
      </c>
      <c r="G50" s="85">
        <v>4800</v>
      </c>
      <c r="H50" s="85">
        <v>19200</v>
      </c>
      <c r="I50" s="85">
        <v>12800</v>
      </c>
      <c r="J50" s="85">
        <v>14400</v>
      </c>
      <c r="K50" s="85">
        <v>17600</v>
      </c>
      <c r="L50" s="85">
        <v>144000</v>
      </c>
      <c r="M50" s="85">
        <v>11200</v>
      </c>
      <c r="N50" s="85">
        <v>9600</v>
      </c>
      <c r="O50" s="85">
        <v>1600</v>
      </c>
      <c r="P50" s="85">
        <v>0</v>
      </c>
      <c r="Q50" s="85">
        <v>28800</v>
      </c>
      <c r="R50" s="85">
        <v>40000</v>
      </c>
      <c r="S50" s="85">
        <v>382400</v>
      </c>
      <c r="T50" s="89">
        <v>760000</v>
      </c>
      <c r="U50" s="87">
        <f t="shared" si="0"/>
        <v>377600</v>
      </c>
      <c r="V50" s="82"/>
    </row>
    <row r="51" spans="1:22" ht="18.75">
      <c r="A51" s="83">
        <v>1300</v>
      </c>
      <c r="B51" s="83">
        <v>910</v>
      </c>
      <c r="C51" s="88">
        <f t="shared" si="1"/>
        <v>75.833333333333329</v>
      </c>
      <c r="D51" s="84" t="s">
        <v>115</v>
      </c>
      <c r="E51" s="85">
        <v>136000</v>
      </c>
      <c r="F51" s="85">
        <v>14400</v>
      </c>
      <c r="G51" s="85">
        <v>8000</v>
      </c>
      <c r="H51" s="85">
        <v>9600</v>
      </c>
      <c r="I51" s="85">
        <v>25600</v>
      </c>
      <c r="J51" s="85">
        <v>20800</v>
      </c>
      <c r="K51" s="85">
        <v>30400</v>
      </c>
      <c r="L51" s="85">
        <v>208000</v>
      </c>
      <c r="M51" s="85">
        <v>14400</v>
      </c>
      <c r="N51" s="85">
        <v>14400</v>
      </c>
      <c r="O51" s="85">
        <v>32000</v>
      </c>
      <c r="P51" s="85">
        <v>35200</v>
      </c>
      <c r="Q51" s="85">
        <v>40000</v>
      </c>
      <c r="R51" s="85">
        <v>40000</v>
      </c>
      <c r="S51" s="85">
        <v>628800</v>
      </c>
      <c r="T51" s="89">
        <v>760000</v>
      </c>
      <c r="U51" s="87">
        <f t="shared" si="0"/>
        <v>131200</v>
      </c>
      <c r="V51" s="82"/>
    </row>
    <row r="52" spans="1:22" ht="18.75">
      <c r="A52" s="83">
        <v>1300</v>
      </c>
      <c r="B52" s="83">
        <v>910</v>
      </c>
      <c r="C52" s="88">
        <f t="shared" si="1"/>
        <v>75.833333333333329</v>
      </c>
      <c r="D52" s="84" t="s">
        <v>116</v>
      </c>
      <c r="E52" s="85">
        <v>160000</v>
      </c>
      <c r="F52" s="85">
        <v>16000</v>
      </c>
      <c r="G52" s="85">
        <v>9600</v>
      </c>
      <c r="H52" s="85">
        <v>19200</v>
      </c>
      <c r="I52" s="85">
        <v>32000</v>
      </c>
      <c r="J52" s="85">
        <v>25600</v>
      </c>
      <c r="K52" s="85">
        <v>43200</v>
      </c>
      <c r="L52" s="85">
        <v>224000</v>
      </c>
      <c r="M52" s="85">
        <v>22400</v>
      </c>
      <c r="N52" s="85">
        <v>19200</v>
      </c>
      <c r="O52" s="85">
        <v>64000</v>
      </c>
      <c r="P52" s="85">
        <v>44800</v>
      </c>
      <c r="Q52" s="85">
        <v>48000</v>
      </c>
      <c r="R52" s="85">
        <v>56000</v>
      </c>
      <c r="S52" s="85">
        <v>784000</v>
      </c>
      <c r="T52" s="89">
        <v>760000</v>
      </c>
      <c r="U52" s="87">
        <f t="shared" si="0"/>
        <v>-24000</v>
      </c>
      <c r="V52" s="82"/>
    </row>
    <row r="53" spans="1:22" ht="18.75">
      <c r="A53" s="83">
        <v>1300</v>
      </c>
      <c r="B53" s="83">
        <v>923</v>
      </c>
      <c r="C53" s="88">
        <f t="shared" si="1"/>
        <v>76.916666666666671</v>
      </c>
      <c r="D53" s="84" t="s">
        <v>117</v>
      </c>
      <c r="E53" s="85">
        <v>60800</v>
      </c>
      <c r="F53" s="85">
        <v>4800</v>
      </c>
      <c r="G53" s="85">
        <v>4000</v>
      </c>
      <c r="H53" s="85">
        <v>6400</v>
      </c>
      <c r="I53" s="85">
        <v>11200</v>
      </c>
      <c r="J53" s="85">
        <v>12800</v>
      </c>
      <c r="K53" s="85">
        <v>22400</v>
      </c>
      <c r="L53" s="85">
        <v>72000</v>
      </c>
      <c r="M53" s="85">
        <v>8000</v>
      </c>
      <c r="N53" s="85">
        <v>6400</v>
      </c>
      <c r="O53" s="85">
        <v>0</v>
      </c>
      <c r="P53" s="85">
        <v>25600</v>
      </c>
      <c r="Q53" s="85">
        <v>19200</v>
      </c>
      <c r="R53" s="85">
        <v>28800</v>
      </c>
      <c r="S53" s="85">
        <v>282400</v>
      </c>
      <c r="T53" s="89">
        <v>770000</v>
      </c>
      <c r="U53" s="87">
        <f t="shared" si="0"/>
        <v>487600</v>
      </c>
      <c r="V53" s="82"/>
    </row>
    <row r="54" spans="1:22" ht="18.75">
      <c r="A54" s="83">
        <v>1300</v>
      </c>
      <c r="B54" s="83">
        <v>923</v>
      </c>
      <c r="C54" s="88">
        <f t="shared" si="1"/>
        <v>76.916666666666671</v>
      </c>
      <c r="D54" s="84" t="s">
        <v>118</v>
      </c>
      <c r="E54" s="85">
        <v>136000</v>
      </c>
      <c r="F54" s="85">
        <v>11200</v>
      </c>
      <c r="G54" s="85">
        <v>7200</v>
      </c>
      <c r="H54" s="85">
        <v>3200</v>
      </c>
      <c r="I54" s="85">
        <v>22400</v>
      </c>
      <c r="J54" s="85">
        <v>17600</v>
      </c>
      <c r="K54" s="85">
        <v>36800</v>
      </c>
      <c r="L54" s="85">
        <v>112000</v>
      </c>
      <c r="M54" s="85">
        <v>11200</v>
      </c>
      <c r="N54" s="85">
        <v>11200</v>
      </c>
      <c r="O54" s="85">
        <v>24000</v>
      </c>
      <c r="P54" s="85">
        <v>43200</v>
      </c>
      <c r="Q54" s="85">
        <v>40000</v>
      </c>
      <c r="R54" s="85">
        <v>36800</v>
      </c>
      <c r="S54" s="85">
        <v>512800</v>
      </c>
      <c r="T54" s="89">
        <v>770000</v>
      </c>
      <c r="U54" s="87">
        <f t="shared" si="0"/>
        <v>257200</v>
      </c>
      <c r="V54" s="82"/>
    </row>
    <row r="55" spans="1:22" ht="18.75">
      <c r="A55" s="83">
        <v>1300</v>
      </c>
      <c r="B55" s="83">
        <v>923</v>
      </c>
      <c r="C55" s="88">
        <f t="shared" si="1"/>
        <v>76.916666666666671</v>
      </c>
      <c r="D55" s="84" t="s">
        <v>119</v>
      </c>
      <c r="E55" s="85">
        <v>144000</v>
      </c>
      <c r="F55" s="85">
        <v>14400</v>
      </c>
      <c r="G55" s="85">
        <v>8800</v>
      </c>
      <c r="H55" s="85">
        <v>0</v>
      </c>
      <c r="I55" s="85">
        <v>25600</v>
      </c>
      <c r="J55" s="85">
        <v>20800</v>
      </c>
      <c r="K55" s="85">
        <v>46400</v>
      </c>
      <c r="L55" s="85">
        <v>128000</v>
      </c>
      <c r="M55" s="85">
        <v>17600</v>
      </c>
      <c r="N55" s="85">
        <v>14400</v>
      </c>
      <c r="O55" s="85">
        <v>48000</v>
      </c>
      <c r="P55" s="85">
        <v>51200</v>
      </c>
      <c r="Q55" s="85">
        <v>32000</v>
      </c>
      <c r="R55" s="85">
        <v>44800</v>
      </c>
      <c r="S55" s="85">
        <v>596000</v>
      </c>
      <c r="T55" s="89">
        <v>770000</v>
      </c>
      <c r="U55" s="87">
        <f t="shared" si="0"/>
        <v>174000</v>
      </c>
      <c r="V55" s="82"/>
    </row>
    <row r="56" spans="1:22" ht="18.75">
      <c r="A56" s="83">
        <v>1400</v>
      </c>
      <c r="B56" s="83">
        <v>966</v>
      </c>
      <c r="C56" s="88">
        <f t="shared" si="1"/>
        <v>80.5</v>
      </c>
      <c r="D56" s="84" t="s">
        <v>114</v>
      </c>
      <c r="E56" s="85">
        <v>75600</v>
      </c>
      <c r="F56" s="85">
        <v>6720</v>
      </c>
      <c r="G56" s="85">
        <v>5040</v>
      </c>
      <c r="H56" s="85">
        <v>20160</v>
      </c>
      <c r="I56" s="85">
        <v>13440</v>
      </c>
      <c r="J56" s="85">
        <v>15120</v>
      </c>
      <c r="K56" s="85">
        <v>18480</v>
      </c>
      <c r="L56" s="85">
        <v>151200</v>
      </c>
      <c r="M56" s="85">
        <v>11760</v>
      </c>
      <c r="N56" s="85">
        <v>10080</v>
      </c>
      <c r="O56" s="85">
        <v>1680</v>
      </c>
      <c r="P56" s="85">
        <v>0</v>
      </c>
      <c r="Q56" s="85">
        <v>30240</v>
      </c>
      <c r="R56" s="85">
        <v>42000</v>
      </c>
      <c r="S56" s="85">
        <v>401520</v>
      </c>
      <c r="T56" s="89">
        <v>810000</v>
      </c>
      <c r="U56" s="87">
        <f t="shared" si="0"/>
        <v>408480</v>
      </c>
      <c r="V56" s="82"/>
    </row>
    <row r="57" spans="1:22" ht="18.75">
      <c r="A57" s="83">
        <v>1400</v>
      </c>
      <c r="B57" s="83">
        <v>966</v>
      </c>
      <c r="C57" s="88">
        <f t="shared" si="1"/>
        <v>80.5</v>
      </c>
      <c r="D57" s="84" t="s">
        <v>115</v>
      </c>
      <c r="E57" s="85">
        <v>142800</v>
      </c>
      <c r="F57" s="85">
        <v>15120</v>
      </c>
      <c r="G57" s="85">
        <v>8400</v>
      </c>
      <c r="H57" s="85">
        <v>10080</v>
      </c>
      <c r="I57" s="85">
        <v>26880</v>
      </c>
      <c r="J57" s="85">
        <v>21840</v>
      </c>
      <c r="K57" s="85">
        <v>31920</v>
      </c>
      <c r="L57" s="85">
        <v>218400</v>
      </c>
      <c r="M57" s="85">
        <v>15120</v>
      </c>
      <c r="N57" s="85">
        <v>15120</v>
      </c>
      <c r="O57" s="85">
        <v>33600</v>
      </c>
      <c r="P57" s="85">
        <v>36960</v>
      </c>
      <c r="Q57" s="85">
        <v>42000</v>
      </c>
      <c r="R57" s="85">
        <v>42000</v>
      </c>
      <c r="S57" s="85">
        <v>660240</v>
      </c>
      <c r="T57" s="89">
        <v>810000</v>
      </c>
      <c r="U57" s="87">
        <f t="shared" si="0"/>
        <v>149760</v>
      </c>
      <c r="V57" s="82"/>
    </row>
    <row r="58" spans="1:22" ht="18.75">
      <c r="A58" s="83">
        <v>1400</v>
      </c>
      <c r="B58" s="83">
        <v>966</v>
      </c>
      <c r="C58" s="88">
        <f t="shared" si="1"/>
        <v>80.5</v>
      </c>
      <c r="D58" s="84" t="s">
        <v>116</v>
      </c>
      <c r="E58" s="85">
        <v>168000</v>
      </c>
      <c r="F58" s="85">
        <v>16800</v>
      </c>
      <c r="G58" s="85">
        <v>10080</v>
      </c>
      <c r="H58" s="85">
        <v>20160</v>
      </c>
      <c r="I58" s="85">
        <v>33600</v>
      </c>
      <c r="J58" s="85">
        <v>26880</v>
      </c>
      <c r="K58" s="85">
        <v>45360</v>
      </c>
      <c r="L58" s="85">
        <v>235200</v>
      </c>
      <c r="M58" s="85">
        <v>23520</v>
      </c>
      <c r="N58" s="85">
        <v>20160</v>
      </c>
      <c r="O58" s="85">
        <v>67200</v>
      </c>
      <c r="P58" s="85">
        <v>47040</v>
      </c>
      <c r="Q58" s="85">
        <v>50400</v>
      </c>
      <c r="R58" s="85">
        <v>58800</v>
      </c>
      <c r="S58" s="85">
        <v>823200</v>
      </c>
      <c r="T58" s="89">
        <v>810000</v>
      </c>
      <c r="U58" s="87">
        <f t="shared" si="0"/>
        <v>-13200</v>
      </c>
      <c r="V58" s="82"/>
    </row>
    <row r="59" spans="1:22" ht="18.75">
      <c r="A59" s="83">
        <v>1400</v>
      </c>
      <c r="B59" s="83">
        <v>980</v>
      </c>
      <c r="C59" s="88">
        <f t="shared" si="1"/>
        <v>81.666666666666671</v>
      </c>
      <c r="D59" s="84" t="s">
        <v>117</v>
      </c>
      <c r="E59" s="85">
        <v>63840</v>
      </c>
      <c r="F59" s="85">
        <v>5040</v>
      </c>
      <c r="G59" s="85">
        <v>4200</v>
      </c>
      <c r="H59" s="85">
        <v>6720</v>
      </c>
      <c r="I59" s="85">
        <v>11760</v>
      </c>
      <c r="J59" s="85">
        <v>13440</v>
      </c>
      <c r="K59" s="85">
        <v>23520</v>
      </c>
      <c r="L59" s="85">
        <v>75600</v>
      </c>
      <c r="M59" s="85">
        <v>8400</v>
      </c>
      <c r="N59" s="85">
        <v>6720</v>
      </c>
      <c r="O59" s="85">
        <v>0</v>
      </c>
      <c r="P59" s="85">
        <v>26880</v>
      </c>
      <c r="Q59" s="85">
        <v>20160</v>
      </c>
      <c r="R59" s="85">
        <v>30240</v>
      </c>
      <c r="S59" s="85">
        <v>296520</v>
      </c>
      <c r="T59" s="89">
        <v>820000</v>
      </c>
      <c r="U59" s="87">
        <f t="shared" si="0"/>
        <v>523480</v>
      </c>
      <c r="V59" s="82"/>
    </row>
    <row r="60" spans="1:22" ht="18.75">
      <c r="A60" s="83">
        <v>1400</v>
      </c>
      <c r="B60" s="83">
        <v>980</v>
      </c>
      <c r="C60" s="88">
        <f t="shared" si="1"/>
        <v>81.666666666666671</v>
      </c>
      <c r="D60" s="84" t="s">
        <v>118</v>
      </c>
      <c r="E60" s="85">
        <v>142800</v>
      </c>
      <c r="F60" s="85">
        <v>11760</v>
      </c>
      <c r="G60" s="85">
        <v>7560</v>
      </c>
      <c r="H60" s="85">
        <v>3360</v>
      </c>
      <c r="I60" s="85">
        <v>23520</v>
      </c>
      <c r="J60" s="85">
        <v>18480</v>
      </c>
      <c r="K60" s="85">
        <v>38640</v>
      </c>
      <c r="L60" s="85">
        <v>117600</v>
      </c>
      <c r="M60" s="85">
        <v>11760</v>
      </c>
      <c r="N60" s="85">
        <v>11760</v>
      </c>
      <c r="O60" s="85">
        <v>25200</v>
      </c>
      <c r="P60" s="85">
        <v>45360</v>
      </c>
      <c r="Q60" s="85">
        <v>42000</v>
      </c>
      <c r="R60" s="85">
        <v>38640</v>
      </c>
      <c r="S60" s="85">
        <v>538440</v>
      </c>
      <c r="T60" s="89">
        <v>820000</v>
      </c>
      <c r="U60" s="87">
        <f t="shared" si="0"/>
        <v>281560</v>
      </c>
      <c r="V60" s="82"/>
    </row>
    <row r="61" spans="1:22" ht="18.75">
      <c r="A61" s="83">
        <v>1400</v>
      </c>
      <c r="B61" s="83">
        <v>980</v>
      </c>
      <c r="C61" s="88">
        <f t="shared" si="1"/>
        <v>81.666666666666671</v>
      </c>
      <c r="D61" s="84" t="s">
        <v>119</v>
      </c>
      <c r="E61" s="85">
        <v>151200</v>
      </c>
      <c r="F61" s="85">
        <v>15120</v>
      </c>
      <c r="G61" s="85">
        <v>9240</v>
      </c>
      <c r="H61" s="85">
        <v>0</v>
      </c>
      <c r="I61" s="85">
        <v>26880</v>
      </c>
      <c r="J61" s="85">
        <v>21840</v>
      </c>
      <c r="K61" s="85">
        <v>48720</v>
      </c>
      <c r="L61" s="85">
        <v>134400</v>
      </c>
      <c r="M61" s="85">
        <v>18480</v>
      </c>
      <c r="N61" s="85">
        <v>15120</v>
      </c>
      <c r="O61" s="85">
        <v>50400</v>
      </c>
      <c r="P61" s="85">
        <v>53760</v>
      </c>
      <c r="Q61" s="85">
        <v>33600</v>
      </c>
      <c r="R61" s="85">
        <v>47040</v>
      </c>
      <c r="S61" s="85">
        <v>625800</v>
      </c>
      <c r="T61" s="89">
        <v>820000</v>
      </c>
      <c r="U61" s="87">
        <f t="shared" si="0"/>
        <v>194200</v>
      </c>
      <c r="V61" s="82"/>
    </row>
    <row r="62" spans="1:22" ht="18.75">
      <c r="A62" s="83">
        <v>1500</v>
      </c>
      <c r="B62" s="83">
        <v>1020</v>
      </c>
      <c r="C62" s="88">
        <f t="shared" si="1"/>
        <v>85</v>
      </c>
      <c r="D62" s="84" t="s">
        <v>114</v>
      </c>
      <c r="E62" s="85">
        <v>78750</v>
      </c>
      <c r="F62" s="85">
        <v>7000</v>
      </c>
      <c r="G62" s="85">
        <v>5250</v>
      </c>
      <c r="H62" s="85">
        <v>21000</v>
      </c>
      <c r="I62" s="85">
        <v>14000</v>
      </c>
      <c r="J62" s="85">
        <v>15750</v>
      </c>
      <c r="K62" s="85">
        <v>19250</v>
      </c>
      <c r="L62" s="85">
        <v>157500</v>
      </c>
      <c r="M62" s="85">
        <v>12250</v>
      </c>
      <c r="N62" s="85">
        <v>10500</v>
      </c>
      <c r="O62" s="85">
        <v>1750</v>
      </c>
      <c r="P62" s="85">
        <v>0</v>
      </c>
      <c r="Q62" s="85">
        <v>31500</v>
      </c>
      <c r="R62" s="85">
        <v>43750</v>
      </c>
      <c r="S62" s="85">
        <v>418250</v>
      </c>
      <c r="T62" s="89">
        <v>850000</v>
      </c>
      <c r="U62" s="87">
        <f t="shared" si="0"/>
        <v>431750</v>
      </c>
      <c r="V62" s="82"/>
    </row>
    <row r="63" spans="1:22" ht="18.75">
      <c r="A63" s="83">
        <v>1500</v>
      </c>
      <c r="B63" s="83">
        <v>1020</v>
      </c>
      <c r="C63" s="88">
        <f t="shared" si="1"/>
        <v>85</v>
      </c>
      <c r="D63" s="84" t="s">
        <v>115</v>
      </c>
      <c r="E63" s="85">
        <v>148750</v>
      </c>
      <c r="F63" s="85">
        <v>15750</v>
      </c>
      <c r="G63" s="85">
        <v>8750</v>
      </c>
      <c r="H63" s="85">
        <v>10500</v>
      </c>
      <c r="I63" s="85">
        <v>28000</v>
      </c>
      <c r="J63" s="85">
        <v>22750</v>
      </c>
      <c r="K63" s="85">
        <v>33250</v>
      </c>
      <c r="L63" s="85">
        <v>227500</v>
      </c>
      <c r="M63" s="85">
        <v>15750</v>
      </c>
      <c r="N63" s="85">
        <v>15750</v>
      </c>
      <c r="O63" s="85">
        <v>35000</v>
      </c>
      <c r="P63" s="85">
        <v>38500</v>
      </c>
      <c r="Q63" s="85">
        <v>43750</v>
      </c>
      <c r="R63" s="85">
        <v>43750</v>
      </c>
      <c r="S63" s="85">
        <v>687750</v>
      </c>
      <c r="T63" s="89">
        <v>850000</v>
      </c>
      <c r="U63" s="87">
        <f t="shared" si="0"/>
        <v>162250</v>
      </c>
      <c r="V63" s="82"/>
    </row>
    <row r="64" spans="1:22" ht="18.75">
      <c r="A64" s="83">
        <v>1500</v>
      </c>
      <c r="B64" s="83">
        <v>1020</v>
      </c>
      <c r="C64" s="88">
        <f t="shared" si="1"/>
        <v>85</v>
      </c>
      <c r="D64" s="84" t="s">
        <v>116</v>
      </c>
      <c r="E64" s="85">
        <v>175000</v>
      </c>
      <c r="F64" s="85">
        <v>17500</v>
      </c>
      <c r="G64" s="85">
        <v>10500</v>
      </c>
      <c r="H64" s="85">
        <v>21000</v>
      </c>
      <c r="I64" s="85">
        <v>35000</v>
      </c>
      <c r="J64" s="85">
        <v>28000</v>
      </c>
      <c r="K64" s="85">
        <v>47250</v>
      </c>
      <c r="L64" s="85">
        <v>245000</v>
      </c>
      <c r="M64" s="85">
        <v>24500</v>
      </c>
      <c r="N64" s="85">
        <v>21000</v>
      </c>
      <c r="O64" s="85">
        <v>70000</v>
      </c>
      <c r="P64" s="85">
        <v>49000</v>
      </c>
      <c r="Q64" s="85">
        <v>52500</v>
      </c>
      <c r="R64" s="85">
        <v>61250</v>
      </c>
      <c r="S64" s="85">
        <v>857500</v>
      </c>
      <c r="T64" s="89">
        <v>850000</v>
      </c>
      <c r="U64" s="87">
        <f t="shared" si="0"/>
        <v>-7500</v>
      </c>
      <c r="V64" s="82"/>
    </row>
    <row r="65" spans="1:22" ht="18.75">
      <c r="A65" s="83">
        <v>1500</v>
      </c>
      <c r="B65" s="83">
        <v>1035</v>
      </c>
      <c r="C65" s="88">
        <f t="shared" si="1"/>
        <v>86.25</v>
      </c>
      <c r="D65" s="84" t="s">
        <v>117</v>
      </c>
      <c r="E65" s="85">
        <v>66500</v>
      </c>
      <c r="F65" s="85">
        <v>5250</v>
      </c>
      <c r="G65" s="85">
        <v>4375</v>
      </c>
      <c r="H65" s="85">
        <v>7000</v>
      </c>
      <c r="I65" s="85">
        <v>12250</v>
      </c>
      <c r="J65" s="85">
        <v>14000</v>
      </c>
      <c r="K65" s="85">
        <v>24500</v>
      </c>
      <c r="L65" s="85">
        <v>78750</v>
      </c>
      <c r="M65" s="85">
        <v>8750</v>
      </c>
      <c r="N65" s="85">
        <v>7000</v>
      </c>
      <c r="O65" s="85">
        <v>0</v>
      </c>
      <c r="P65" s="85">
        <v>28000</v>
      </c>
      <c r="Q65" s="85">
        <v>21000</v>
      </c>
      <c r="R65" s="85">
        <v>31500</v>
      </c>
      <c r="S65" s="85">
        <v>308875</v>
      </c>
      <c r="T65" s="89">
        <v>860000</v>
      </c>
      <c r="U65" s="87">
        <f t="shared" si="0"/>
        <v>551125</v>
      </c>
      <c r="V65" s="82"/>
    </row>
    <row r="66" spans="1:22" ht="18.75">
      <c r="A66" s="83">
        <v>1500</v>
      </c>
      <c r="B66" s="83">
        <v>1035</v>
      </c>
      <c r="C66" s="88">
        <f t="shared" si="1"/>
        <v>86.25</v>
      </c>
      <c r="D66" s="84" t="s">
        <v>118</v>
      </c>
      <c r="E66" s="85">
        <v>148750</v>
      </c>
      <c r="F66" s="85">
        <v>12250</v>
      </c>
      <c r="G66" s="85">
        <v>7875</v>
      </c>
      <c r="H66" s="85">
        <v>3500</v>
      </c>
      <c r="I66" s="85">
        <v>24500</v>
      </c>
      <c r="J66" s="85">
        <v>19250</v>
      </c>
      <c r="K66" s="85">
        <v>40250</v>
      </c>
      <c r="L66" s="85">
        <v>122500</v>
      </c>
      <c r="M66" s="85">
        <v>12250</v>
      </c>
      <c r="N66" s="85">
        <v>12250</v>
      </c>
      <c r="O66" s="85">
        <v>26250</v>
      </c>
      <c r="P66" s="85">
        <v>47250</v>
      </c>
      <c r="Q66" s="85">
        <v>43750</v>
      </c>
      <c r="R66" s="85">
        <v>40250</v>
      </c>
      <c r="S66" s="85">
        <v>560875</v>
      </c>
      <c r="T66" s="89">
        <v>860000</v>
      </c>
      <c r="U66" s="87">
        <f t="shared" si="0"/>
        <v>299125</v>
      </c>
      <c r="V66" s="82"/>
    </row>
    <row r="67" spans="1:22" ht="18.75">
      <c r="A67" s="83">
        <v>1500</v>
      </c>
      <c r="B67" s="83">
        <v>1035</v>
      </c>
      <c r="C67" s="88">
        <f t="shared" si="1"/>
        <v>86.25</v>
      </c>
      <c r="D67" s="84" t="s">
        <v>119</v>
      </c>
      <c r="E67" s="85">
        <v>157500</v>
      </c>
      <c r="F67" s="85">
        <v>15750</v>
      </c>
      <c r="G67" s="85">
        <v>9625</v>
      </c>
      <c r="H67" s="85">
        <v>0</v>
      </c>
      <c r="I67" s="85">
        <v>28000</v>
      </c>
      <c r="J67" s="85">
        <v>22750</v>
      </c>
      <c r="K67" s="85">
        <v>50750</v>
      </c>
      <c r="L67" s="85">
        <v>140000</v>
      </c>
      <c r="M67" s="85">
        <v>19250</v>
      </c>
      <c r="N67" s="85">
        <v>15750</v>
      </c>
      <c r="O67" s="85">
        <v>52500</v>
      </c>
      <c r="P67" s="85">
        <v>56000</v>
      </c>
      <c r="Q67" s="85">
        <v>35000</v>
      </c>
      <c r="R67" s="85">
        <v>49000</v>
      </c>
      <c r="S67" s="85">
        <v>651875</v>
      </c>
      <c r="T67" s="89">
        <v>860000</v>
      </c>
      <c r="U67" s="87">
        <f t="shared" si="0"/>
        <v>208125</v>
      </c>
      <c r="V67" s="82"/>
    </row>
    <row r="68" spans="1:22" ht="12.75">
      <c r="A68" s="90"/>
    </row>
    <row r="69" spans="1:22" ht="12.75">
      <c r="A69" s="90"/>
    </row>
    <row r="70" spans="1:22" ht="12.75">
      <c r="A70" s="90"/>
    </row>
    <row r="71" spans="1:22" ht="12.75">
      <c r="A71" s="90"/>
    </row>
    <row r="72" spans="1:22" ht="12.75">
      <c r="A72" s="90"/>
    </row>
    <row r="73" spans="1:22" ht="12.75">
      <c r="A73" s="90"/>
    </row>
    <row r="74" spans="1:22" ht="12.75">
      <c r="A74" s="90"/>
    </row>
    <row r="75" spans="1:22" ht="12.75">
      <c r="A75" s="90"/>
    </row>
    <row r="76" spans="1:22" ht="12.75">
      <c r="A76" s="90"/>
    </row>
    <row r="77" spans="1:22" ht="12.75">
      <c r="A77" s="90"/>
    </row>
    <row r="78" spans="1:22" ht="12.75">
      <c r="A78" s="90"/>
    </row>
    <row r="79" spans="1:22" ht="12.75">
      <c r="A79" s="90"/>
    </row>
    <row r="80" spans="1:22" ht="12.75">
      <c r="A80" s="90"/>
    </row>
    <row r="81" spans="1:1" ht="12.75">
      <c r="A81" s="90"/>
    </row>
    <row r="82" spans="1:1" ht="12.75">
      <c r="A82" s="90"/>
    </row>
    <row r="83" spans="1:1" ht="12.75">
      <c r="A83" s="90"/>
    </row>
    <row r="84" spans="1:1" ht="12.75">
      <c r="A84" s="90"/>
    </row>
    <row r="85" spans="1:1" ht="12.75">
      <c r="A85" s="90"/>
    </row>
    <row r="86" spans="1:1" ht="12.75">
      <c r="A86" s="90"/>
    </row>
    <row r="87" spans="1:1" ht="12.75">
      <c r="A87" s="90"/>
    </row>
    <row r="88" spans="1:1" ht="12.75">
      <c r="A88" s="90"/>
    </row>
    <row r="89" spans="1:1" ht="12.75">
      <c r="A89" s="90"/>
    </row>
    <row r="90" spans="1:1" ht="12.75">
      <c r="A90" s="90"/>
    </row>
    <row r="91" spans="1:1" ht="12.75">
      <c r="A91" s="90"/>
    </row>
    <row r="92" spans="1:1" ht="12.75">
      <c r="A92" s="90"/>
    </row>
    <row r="93" spans="1:1" ht="12.75">
      <c r="A93" s="90"/>
    </row>
    <row r="94" spans="1:1" ht="12.75">
      <c r="A94" s="90"/>
    </row>
    <row r="95" spans="1:1" ht="12.75">
      <c r="A95" s="90"/>
    </row>
    <row r="96" spans="1:1" ht="12.75">
      <c r="A96" s="90"/>
    </row>
    <row r="97" spans="1:1" ht="12.75">
      <c r="A97" s="90"/>
    </row>
    <row r="98" spans="1:1" ht="12.75">
      <c r="A98" s="90"/>
    </row>
    <row r="99" spans="1:1" ht="12.75">
      <c r="A99" s="90"/>
    </row>
    <row r="100" spans="1:1" ht="12.75">
      <c r="A100" s="90"/>
    </row>
    <row r="101" spans="1:1" ht="12.75">
      <c r="A101" s="90"/>
    </row>
    <row r="102" spans="1:1" ht="12.75">
      <c r="A102" s="90"/>
    </row>
    <row r="103" spans="1:1" ht="12.75">
      <c r="A103" s="90"/>
    </row>
    <row r="104" spans="1:1" ht="12.75">
      <c r="A104" s="90"/>
    </row>
    <row r="105" spans="1:1" ht="12.75">
      <c r="A105" s="90"/>
    </row>
    <row r="106" spans="1:1" ht="12.75">
      <c r="A106" s="90"/>
    </row>
    <row r="107" spans="1:1" ht="12.75">
      <c r="A107" s="90"/>
    </row>
    <row r="108" spans="1:1" ht="12.75">
      <c r="A108" s="90"/>
    </row>
    <row r="109" spans="1:1" ht="12.75">
      <c r="A109" s="90"/>
    </row>
    <row r="110" spans="1:1" ht="12.75">
      <c r="A110" s="90"/>
    </row>
    <row r="111" spans="1:1" ht="12.75">
      <c r="A111" s="90"/>
    </row>
    <row r="112" spans="1:1" ht="12.75">
      <c r="A112" s="90"/>
    </row>
    <row r="113" spans="1:1" ht="12.75">
      <c r="A113" s="90"/>
    </row>
    <row r="114" spans="1:1" ht="12.75">
      <c r="A114" s="90"/>
    </row>
    <row r="115" spans="1:1" ht="12.75">
      <c r="A115" s="90"/>
    </row>
    <row r="116" spans="1:1" ht="12.75">
      <c r="A116" s="90"/>
    </row>
    <row r="117" spans="1:1" ht="12.75">
      <c r="A117" s="90"/>
    </row>
    <row r="118" spans="1:1" ht="12.75">
      <c r="A118" s="90"/>
    </row>
    <row r="119" spans="1:1" ht="12.75">
      <c r="A119" s="90"/>
    </row>
    <row r="120" spans="1:1" ht="12.75">
      <c r="A120" s="90"/>
    </row>
    <row r="121" spans="1:1" ht="12.75">
      <c r="A121" s="90"/>
    </row>
    <row r="122" spans="1:1" ht="12.75">
      <c r="A122" s="90"/>
    </row>
    <row r="123" spans="1:1" ht="12.75">
      <c r="A123" s="90"/>
    </row>
    <row r="124" spans="1:1" ht="12.75">
      <c r="A124" s="90"/>
    </row>
    <row r="125" spans="1:1" ht="12.75">
      <c r="A125" s="90"/>
    </row>
    <row r="126" spans="1:1" ht="12.75">
      <c r="A126" s="90"/>
    </row>
    <row r="127" spans="1:1" ht="12.75">
      <c r="A127" s="90"/>
    </row>
    <row r="128" spans="1:1" ht="12.75">
      <c r="A128" s="90"/>
    </row>
    <row r="129" spans="1:1" ht="12.75">
      <c r="A129" s="90"/>
    </row>
    <row r="130" spans="1:1" ht="12.75">
      <c r="A130" s="90"/>
    </row>
    <row r="131" spans="1:1" ht="12.75">
      <c r="A131" s="90"/>
    </row>
    <row r="132" spans="1:1" ht="12.75">
      <c r="A132" s="90"/>
    </row>
    <row r="133" spans="1:1" ht="12.75">
      <c r="A133" s="90"/>
    </row>
    <row r="134" spans="1:1" ht="12.75">
      <c r="A134" s="90"/>
    </row>
    <row r="135" spans="1:1" ht="12.75">
      <c r="A135" s="90"/>
    </row>
    <row r="136" spans="1:1" ht="12.75">
      <c r="A136" s="90"/>
    </row>
    <row r="137" spans="1:1" ht="12.75">
      <c r="A137" s="90"/>
    </row>
    <row r="138" spans="1:1" ht="12.75">
      <c r="A138" s="90"/>
    </row>
    <row r="139" spans="1:1" ht="12.75">
      <c r="A139" s="90"/>
    </row>
    <row r="140" spans="1:1" ht="12.75">
      <c r="A140" s="90"/>
    </row>
    <row r="141" spans="1:1" ht="12.75">
      <c r="A141" s="90"/>
    </row>
    <row r="142" spans="1:1" ht="12.75">
      <c r="A142" s="90"/>
    </row>
    <row r="143" spans="1:1" ht="12.75">
      <c r="A143" s="90"/>
    </row>
    <row r="144" spans="1:1" ht="12.75">
      <c r="A144" s="90"/>
    </row>
    <row r="145" spans="1:1" ht="12.75">
      <c r="A145" s="90"/>
    </row>
    <row r="146" spans="1:1" ht="12.75">
      <c r="A146" s="90"/>
    </row>
    <row r="147" spans="1:1" ht="12.75">
      <c r="A147" s="90"/>
    </row>
    <row r="148" spans="1:1" ht="12.75">
      <c r="A148" s="90"/>
    </row>
    <row r="149" spans="1:1" ht="12.75">
      <c r="A149" s="90"/>
    </row>
    <row r="150" spans="1:1" ht="12.75">
      <c r="A150" s="90"/>
    </row>
    <row r="151" spans="1:1" ht="12.75">
      <c r="A151" s="90"/>
    </row>
    <row r="152" spans="1:1" ht="12.75">
      <c r="A152" s="90"/>
    </row>
    <row r="153" spans="1:1" ht="12.75">
      <c r="A153" s="90"/>
    </row>
    <row r="154" spans="1:1" ht="12.75">
      <c r="A154" s="90"/>
    </row>
    <row r="155" spans="1:1" ht="12.75">
      <c r="A155" s="90"/>
    </row>
    <row r="156" spans="1:1" ht="12.75">
      <c r="A156" s="90"/>
    </row>
    <row r="157" spans="1:1" ht="12.75">
      <c r="A157" s="90"/>
    </row>
    <row r="158" spans="1:1" ht="12.75">
      <c r="A158" s="90"/>
    </row>
    <row r="159" spans="1:1" ht="12.75">
      <c r="A159" s="90"/>
    </row>
    <row r="160" spans="1:1" ht="12.75">
      <c r="A160" s="90"/>
    </row>
    <row r="161" spans="1:1" ht="12.75">
      <c r="A161" s="90"/>
    </row>
    <row r="162" spans="1:1" ht="12.75">
      <c r="A162" s="90"/>
    </row>
    <row r="163" spans="1:1" ht="12.75">
      <c r="A163" s="90"/>
    </row>
    <row r="164" spans="1:1" ht="12.75">
      <c r="A164" s="90"/>
    </row>
    <row r="165" spans="1:1" ht="12.75">
      <c r="A165" s="90"/>
    </row>
    <row r="166" spans="1:1" ht="12.75">
      <c r="A166" s="90"/>
    </row>
    <row r="167" spans="1:1" ht="12.75">
      <c r="A167" s="90"/>
    </row>
    <row r="168" spans="1:1" ht="12.75">
      <c r="A168" s="90"/>
    </row>
    <row r="169" spans="1:1" ht="12.75">
      <c r="A169" s="90"/>
    </row>
    <row r="170" spans="1:1" ht="12.75">
      <c r="A170" s="90"/>
    </row>
    <row r="171" spans="1:1" ht="12.75">
      <c r="A171" s="90"/>
    </row>
    <row r="172" spans="1:1" ht="12.75">
      <c r="A172" s="90"/>
    </row>
    <row r="173" spans="1:1" ht="12.75">
      <c r="A173" s="90"/>
    </row>
    <row r="174" spans="1:1" ht="12.75">
      <c r="A174" s="90"/>
    </row>
    <row r="175" spans="1:1" ht="12.75">
      <c r="A175" s="90"/>
    </row>
    <row r="176" spans="1:1" ht="12.75">
      <c r="A176" s="90"/>
    </row>
    <row r="177" spans="1:1" ht="12.75">
      <c r="A177" s="90"/>
    </row>
    <row r="178" spans="1:1" ht="12.75">
      <c r="A178" s="90"/>
    </row>
    <row r="179" spans="1:1" ht="12.75">
      <c r="A179" s="90"/>
    </row>
    <row r="180" spans="1:1" ht="12.75">
      <c r="A180" s="90"/>
    </row>
    <row r="181" spans="1:1" ht="12.75">
      <c r="A181" s="90"/>
    </row>
    <row r="182" spans="1:1" ht="12.75">
      <c r="A182" s="90"/>
    </row>
    <row r="183" spans="1:1" ht="12.75">
      <c r="A183" s="90"/>
    </row>
    <row r="184" spans="1:1" ht="12.75">
      <c r="A184" s="90"/>
    </row>
    <row r="185" spans="1:1" ht="12.75">
      <c r="A185" s="90"/>
    </row>
    <row r="186" spans="1:1" ht="12.75">
      <c r="A186" s="90"/>
    </row>
    <row r="187" spans="1:1" ht="12.75">
      <c r="A187" s="90"/>
    </row>
    <row r="188" spans="1:1" ht="12.75">
      <c r="A188" s="90"/>
    </row>
    <row r="189" spans="1:1" ht="12.75">
      <c r="A189" s="90"/>
    </row>
    <row r="190" spans="1:1" ht="12.75">
      <c r="A190" s="90"/>
    </row>
    <row r="191" spans="1:1" ht="12.75">
      <c r="A191" s="90"/>
    </row>
    <row r="192" spans="1:1" ht="12.75">
      <c r="A192" s="90"/>
    </row>
    <row r="193" spans="1:1" ht="12.75">
      <c r="A193" s="90"/>
    </row>
    <row r="194" spans="1:1" ht="12.75">
      <c r="A194" s="90"/>
    </row>
    <row r="195" spans="1:1" ht="12.75">
      <c r="A195" s="90"/>
    </row>
    <row r="196" spans="1:1" ht="12.75">
      <c r="A196" s="90"/>
    </row>
    <row r="197" spans="1:1" ht="12.75">
      <c r="A197" s="90"/>
    </row>
    <row r="198" spans="1:1" ht="12.75">
      <c r="A198" s="90"/>
    </row>
    <row r="199" spans="1:1" ht="12.75">
      <c r="A199" s="90"/>
    </row>
    <row r="200" spans="1:1" ht="12.75">
      <c r="A200" s="90"/>
    </row>
    <row r="201" spans="1:1" ht="12.75">
      <c r="A201" s="90"/>
    </row>
    <row r="202" spans="1:1" ht="12.75">
      <c r="A202" s="90"/>
    </row>
    <row r="203" spans="1:1" ht="12.75">
      <c r="A203" s="90"/>
    </row>
    <row r="204" spans="1:1" ht="12.75">
      <c r="A204" s="90"/>
    </row>
    <row r="205" spans="1:1" ht="12.75">
      <c r="A205" s="90"/>
    </row>
    <row r="206" spans="1:1" ht="12.75">
      <c r="A206" s="90"/>
    </row>
    <row r="207" spans="1:1" ht="12.75">
      <c r="A207" s="90"/>
    </row>
    <row r="208" spans="1:1" ht="12.75">
      <c r="A208" s="90"/>
    </row>
    <row r="209" spans="1:1" ht="12.75">
      <c r="A209" s="90"/>
    </row>
    <row r="210" spans="1:1" ht="12.75">
      <c r="A210" s="90"/>
    </row>
    <row r="211" spans="1:1" ht="12.75">
      <c r="A211" s="90"/>
    </row>
    <row r="212" spans="1:1" ht="12.75">
      <c r="A212" s="90"/>
    </row>
    <row r="213" spans="1:1" ht="12.75">
      <c r="A213" s="90"/>
    </row>
    <row r="214" spans="1:1" ht="12.75">
      <c r="A214" s="90"/>
    </row>
    <row r="215" spans="1:1" ht="12.75">
      <c r="A215" s="90"/>
    </row>
    <row r="216" spans="1:1" ht="12.75">
      <c r="A216" s="90"/>
    </row>
    <row r="217" spans="1:1" ht="12.75">
      <c r="A217" s="90"/>
    </row>
    <row r="218" spans="1:1" ht="12.75">
      <c r="A218" s="90"/>
    </row>
    <row r="219" spans="1:1" ht="12.75">
      <c r="A219" s="90"/>
    </row>
    <row r="220" spans="1:1" ht="12.75">
      <c r="A220" s="90"/>
    </row>
    <row r="221" spans="1:1" ht="12.75">
      <c r="A221" s="90"/>
    </row>
    <row r="222" spans="1:1" ht="12.75">
      <c r="A222" s="90"/>
    </row>
    <row r="223" spans="1:1" ht="12.75">
      <c r="A223" s="90"/>
    </row>
    <row r="224" spans="1:1" ht="12.75">
      <c r="A224" s="90"/>
    </row>
    <row r="225" spans="1:1" ht="12.75">
      <c r="A225" s="90"/>
    </row>
    <row r="226" spans="1:1" ht="12.75">
      <c r="A226" s="90"/>
    </row>
    <row r="227" spans="1:1" ht="12.75">
      <c r="A227" s="90"/>
    </row>
    <row r="228" spans="1:1" ht="12.75">
      <c r="A228" s="90"/>
    </row>
    <row r="229" spans="1:1" ht="12.75">
      <c r="A229" s="90"/>
    </row>
    <row r="230" spans="1:1" ht="12.75">
      <c r="A230" s="90"/>
    </row>
    <row r="231" spans="1:1" ht="12.75">
      <c r="A231" s="90"/>
    </row>
    <row r="232" spans="1:1" ht="12.75">
      <c r="A232" s="90"/>
    </row>
    <row r="233" spans="1:1" ht="12.75">
      <c r="A233" s="90"/>
    </row>
    <row r="234" spans="1:1" ht="12.75">
      <c r="A234" s="90"/>
    </row>
    <row r="235" spans="1:1" ht="12.75">
      <c r="A235" s="90"/>
    </row>
    <row r="236" spans="1:1" ht="12.75">
      <c r="A236" s="90"/>
    </row>
    <row r="237" spans="1:1" ht="12.75">
      <c r="A237" s="90"/>
    </row>
    <row r="238" spans="1:1" ht="12.75">
      <c r="A238" s="90"/>
    </row>
    <row r="239" spans="1:1" ht="12.75">
      <c r="A239" s="90"/>
    </row>
    <row r="240" spans="1:1" ht="12.75">
      <c r="A240" s="90"/>
    </row>
    <row r="241" spans="1:1" ht="12.75">
      <c r="A241" s="90"/>
    </row>
    <row r="242" spans="1:1" ht="12.75">
      <c r="A242" s="90"/>
    </row>
    <row r="243" spans="1:1" ht="12.75">
      <c r="A243" s="90"/>
    </row>
    <row r="244" spans="1:1" ht="12.75">
      <c r="A244" s="90"/>
    </row>
    <row r="245" spans="1:1" ht="12.75">
      <c r="A245" s="90"/>
    </row>
    <row r="246" spans="1:1" ht="12.75">
      <c r="A246" s="90"/>
    </row>
    <row r="247" spans="1:1" ht="12.75">
      <c r="A247" s="90"/>
    </row>
    <row r="248" spans="1:1" ht="12.75">
      <c r="A248" s="90"/>
    </row>
    <row r="249" spans="1:1" ht="12.75">
      <c r="A249" s="90"/>
    </row>
    <row r="250" spans="1:1" ht="12.75">
      <c r="A250" s="90"/>
    </row>
    <row r="251" spans="1:1" ht="12.75">
      <c r="A251" s="90"/>
    </row>
    <row r="252" spans="1:1" ht="12.75">
      <c r="A252" s="90"/>
    </row>
    <row r="253" spans="1:1" ht="12.75">
      <c r="A253" s="90"/>
    </row>
    <row r="254" spans="1:1" ht="12.75">
      <c r="A254" s="90"/>
    </row>
    <row r="255" spans="1:1" ht="12.75">
      <c r="A255" s="90"/>
    </row>
    <row r="256" spans="1:1" ht="12.75">
      <c r="A256" s="90"/>
    </row>
    <row r="257" spans="1:1" ht="12.75">
      <c r="A257" s="90"/>
    </row>
    <row r="258" spans="1:1" ht="12.75">
      <c r="A258" s="90"/>
    </row>
    <row r="259" spans="1:1" ht="12.75">
      <c r="A259" s="90"/>
    </row>
    <row r="260" spans="1:1" ht="12.75">
      <c r="A260" s="90"/>
    </row>
    <row r="261" spans="1:1" ht="12.75">
      <c r="A261" s="90"/>
    </row>
    <row r="262" spans="1:1" ht="12.75">
      <c r="A262" s="90"/>
    </row>
    <row r="263" spans="1:1" ht="12.75">
      <c r="A263" s="90"/>
    </row>
    <row r="264" spans="1:1" ht="12.75">
      <c r="A264" s="90"/>
    </row>
    <row r="265" spans="1:1" ht="12.75">
      <c r="A265" s="90"/>
    </row>
    <row r="266" spans="1:1" ht="12.75">
      <c r="A266" s="90"/>
    </row>
    <row r="267" spans="1:1" ht="12.75">
      <c r="A267" s="90"/>
    </row>
    <row r="268" spans="1:1" ht="12.75">
      <c r="A268" s="90"/>
    </row>
    <row r="269" spans="1:1" ht="12.75">
      <c r="A269" s="90"/>
    </row>
    <row r="270" spans="1:1" ht="12.75">
      <c r="A270" s="90"/>
    </row>
    <row r="271" spans="1:1" ht="12.75">
      <c r="A271" s="90"/>
    </row>
    <row r="272" spans="1:1" ht="12.75">
      <c r="A272" s="90"/>
    </row>
    <row r="273" spans="1:1" ht="12.75">
      <c r="A273" s="90"/>
    </row>
    <row r="274" spans="1:1" ht="12.75">
      <c r="A274" s="90"/>
    </row>
    <row r="275" spans="1:1" ht="12.75">
      <c r="A275" s="90"/>
    </row>
    <row r="276" spans="1:1" ht="12.75">
      <c r="A276" s="90"/>
    </row>
    <row r="277" spans="1:1" ht="12.75">
      <c r="A277" s="90"/>
    </row>
    <row r="278" spans="1:1" ht="12.75">
      <c r="A278" s="90"/>
    </row>
    <row r="279" spans="1:1" ht="12.75">
      <c r="A279" s="90"/>
    </row>
    <row r="280" spans="1:1" ht="12.75">
      <c r="A280" s="90"/>
    </row>
    <row r="281" spans="1:1" ht="12.75">
      <c r="A281" s="90"/>
    </row>
    <row r="282" spans="1:1" ht="12.75">
      <c r="A282" s="90"/>
    </row>
    <row r="283" spans="1:1" ht="12.75">
      <c r="A283" s="90"/>
    </row>
    <row r="284" spans="1:1" ht="12.75">
      <c r="A284" s="90"/>
    </row>
    <row r="285" spans="1:1" ht="12.75">
      <c r="A285" s="90"/>
    </row>
    <row r="286" spans="1:1" ht="12.75">
      <c r="A286" s="90"/>
    </row>
    <row r="287" spans="1:1" ht="12.75">
      <c r="A287" s="90"/>
    </row>
    <row r="288" spans="1:1" ht="12.75">
      <c r="A288" s="90"/>
    </row>
    <row r="289" spans="1:1" ht="12.75">
      <c r="A289" s="90"/>
    </row>
    <row r="290" spans="1:1" ht="12.75">
      <c r="A290" s="90"/>
    </row>
    <row r="291" spans="1:1" ht="12.75">
      <c r="A291" s="90"/>
    </row>
    <row r="292" spans="1:1" ht="12.75">
      <c r="A292" s="90"/>
    </row>
    <row r="293" spans="1:1" ht="12.75">
      <c r="A293" s="90"/>
    </row>
    <row r="294" spans="1:1" ht="12.75">
      <c r="A294" s="90"/>
    </row>
    <row r="295" spans="1:1" ht="12.75">
      <c r="A295" s="90"/>
    </row>
    <row r="296" spans="1:1" ht="12.75">
      <c r="A296" s="90"/>
    </row>
    <row r="297" spans="1:1" ht="12.75">
      <c r="A297" s="90"/>
    </row>
    <row r="298" spans="1:1" ht="12.75">
      <c r="A298" s="90"/>
    </row>
    <row r="299" spans="1:1" ht="12.75">
      <c r="A299" s="90"/>
    </row>
    <row r="300" spans="1:1" ht="12.75">
      <c r="A300" s="90"/>
    </row>
    <row r="301" spans="1:1" ht="12.75">
      <c r="A301" s="90"/>
    </row>
    <row r="302" spans="1:1" ht="12.75">
      <c r="A302" s="90"/>
    </row>
    <row r="303" spans="1:1" ht="12.75">
      <c r="A303" s="90"/>
    </row>
    <row r="304" spans="1:1" ht="12.75">
      <c r="A304" s="90"/>
    </row>
    <row r="305" spans="1:1" ht="12.75">
      <c r="A305" s="90"/>
    </row>
    <row r="306" spans="1:1" ht="12.75">
      <c r="A306" s="90"/>
    </row>
    <row r="307" spans="1:1" ht="12.75">
      <c r="A307" s="90"/>
    </row>
    <row r="308" spans="1:1" ht="12.75">
      <c r="A308" s="90"/>
    </row>
    <row r="309" spans="1:1" ht="12.75">
      <c r="A309" s="90"/>
    </row>
    <row r="310" spans="1:1" ht="12.75">
      <c r="A310" s="90"/>
    </row>
    <row r="311" spans="1:1" ht="12.75">
      <c r="A311" s="90"/>
    </row>
    <row r="312" spans="1:1" ht="12.75">
      <c r="A312" s="90"/>
    </row>
    <row r="313" spans="1:1" ht="12.75">
      <c r="A313" s="90"/>
    </row>
    <row r="314" spans="1:1" ht="12.75">
      <c r="A314" s="90"/>
    </row>
    <row r="315" spans="1:1" ht="12.75">
      <c r="A315" s="90"/>
    </row>
    <row r="316" spans="1:1" ht="12.75">
      <c r="A316" s="90"/>
    </row>
    <row r="317" spans="1:1" ht="12.75">
      <c r="A317" s="90"/>
    </row>
    <row r="318" spans="1:1" ht="12.75">
      <c r="A318" s="90"/>
    </row>
    <row r="319" spans="1:1" ht="12.75">
      <c r="A319" s="90"/>
    </row>
    <row r="320" spans="1:1" ht="12.75">
      <c r="A320" s="90"/>
    </row>
    <row r="321" spans="1:1" ht="12.75">
      <c r="A321" s="90"/>
    </row>
    <row r="322" spans="1:1" ht="12.75">
      <c r="A322" s="90"/>
    </row>
    <row r="323" spans="1:1" ht="12.75">
      <c r="A323" s="90"/>
    </row>
    <row r="324" spans="1:1" ht="12.75">
      <c r="A324" s="90"/>
    </row>
    <row r="325" spans="1:1" ht="12.75">
      <c r="A325" s="90"/>
    </row>
    <row r="326" spans="1:1" ht="12.75">
      <c r="A326" s="90"/>
    </row>
    <row r="327" spans="1:1" ht="12.75">
      <c r="A327" s="90"/>
    </row>
    <row r="328" spans="1:1" ht="12.75">
      <c r="A328" s="90"/>
    </row>
    <row r="329" spans="1:1" ht="12.75">
      <c r="A329" s="90"/>
    </row>
    <row r="330" spans="1:1" ht="12.75">
      <c r="A330" s="90"/>
    </row>
    <row r="331" spans="1:1" ht="12.75">
      <c r="A331" s="90"/>
    </row>
    <row r="332" spans="1:1" ht="12.75">
      <c r="A332" s="90"/>
    </row>
    <row r="333" spans="1:1" ht="12.75">
      <c r="A333" s="90"/>
    </row>
    <row r="334" spans="1:1" ht="12.75">
      <c r="A334" s="90"/>
    </row>
    <row r="335" spans="1:1" ht="12.75">
      <c r="A335" s="90"/>
    </row>
    <row r="336" spans="1:1" ht="12.75">
      <c r="A336" s="90"/>
    </row>
    <row r="337" spans="1:1" ht="12.75">
      <c r="A337" s="90"/>
    </row>
    <row r="338" spans="1:1" ht="12.75">
      <c r="A338" s="90"/>
    </row>
    <row r="339" spans="1:1" ht="12.75">
      <c r="A339" s="90"/>
    </row>
    <row r="340" spans="1:1" ht="12.75">
      <c r="A340" s="90"/>
    </row>
    <row r="341" spans="1:1" ht="12.75">
      <c r="A341" s="90"/>
    </row>
    <row r="342" spans="1:1" ht="12.75">
      <c r="A342" s="90"/>
    </row>
    <row r="343" spans="1:1" ht="12.75">
      <c r="A343" s="90"/>
    </row>
    <row r="344" spans="1:1" ht="12.75">
      <c r="A344" s="90"/>
    </row>
    <row r="345" spans="1:1" ht="12.75">
      <c r="A345" s="90"/>
    </row>
    <row r="346" spans="1:1" ht="12.75">
      <c r="A346" s="90"/>
    </row>
    <row r="347" spans="1:1" ht="12.75">
      <c r="A347" s="90"/>
    </row>
    <row r="348" spans="1:1" ht="12.75">
      <c r="A348" s="90"/>
    </row>
    <row r="349" spans="1:1" ht="12.75">
      <c r="A349" s="90"/>
    </row>
    <row r="350" spans="1:1" ht="12.75">
      <c r="A350" s="90"/>
    </row>
    <row r="351" spans="1:1" ht="12.75">
      <c r="A351" s="90"/>
    </row>
    <row r="352" spans="1:1" ht="12.75">
      <c r="A352" s="90"/>
    </row>
    <row r="353" spans="1:1" ht="12.75">
      <c r="A353" s="90"/>
    </row>
    <row r="354" spans="1:1" ht="12.75">
      <c r="A354" s="90"/>
    </row>
    <row r="355" spans="1:1" ht="12.75">
      <c r="A355" s="90"/>
    </row>
    <row r="356" spans="1:1" ht="12.75">
      <c r="A356" s="90"/>
    </row>
    <row r="357" spans="1:1" ht="12.75">
      <c r="A357" s="90"/>
    </row>
    <row r="358" spans="1:1" ht="12.75">
      <c r="A358" s="90"/>
    </row>
    <row r="359" spans="1:1" ht="12.75">
      <c r="A359" s="90"/>
    </row>
    <row r="360" spans="1:1" ht="12.75">
      <c r="A360" s="90"/>
    </row>
    <row r="361" spans="1:1" ht="12.75">
      <c r="A361" s="90"/>
    </row>
    <row r="362" spans="1:1" ht="12.75">
      <c r="A362" s="90"/>
    </row>
    <row r="363" spans="1:1" ht="12.75">
      <c r="A363" s="90"/>
    </row>
    <row r="364" spans="1:1" ht="12.75">
      <c r="A364" s="90"/>
    </row>
    <row r="365" spans="1:1" ht="12.75">
      <c r="A365" s="90"/>
    </row>
    <row r="366" spans="1:1" ht="12.75">
      <c r="A366" s="90"/>
    </row>
    <row r="367" spans="1:1" ht="12.75">
      <c r="A367" s="90"/>
    </row>
    <row r="368" spans="1:1" ht="12.75">
      <c r="A368" s="90"/>
    </row>
    <row r="369" spans="1:1" ht="12.75">
      <c r="A369" s="90"/>
    </row>
    <row r="370" spans="1:1" ht="12.75">
      <c r="A370" s="90"/>
    </row>
    <row r="371" spans="1:1" ht="12.75">
      <c r="A371" s="90"/>
    </row>
    <row r="372" spans="1:1" ht="12.75">
      <c r="A372" s="90"/>
    </row>
    <row r="373" spans="1:1" ht="12.75">
      <c r="A373" s="90"/>
    </row>
    <row r="374" spans="1:1" ht="12.75">
      <c r="A374" s="90"/>
    </row>
    <row r="375" spans="1:1" ht="12.75">
      <c r="A375" s="90"/>
    </row>
    <row r="376" spans="1:1" ht="12.75">
      <c r="A376" s="90"/>
    </row>
    <row r="377" spans="1:1" ht="12.75">
      <c r="A377" s="90"/>
    </row>
    <row r="378" spans="1:1" ht="12.75">
      <c r="A378" s="90"/>
    </row>
    <row r="379" spans="1:1" ht="12.75">
      <c r="A379" s="90"/>
    </row>
    <row r="380" spans="1:1" ht="12.75">
      <c r="A380" s="90"/>
    </row>
    <row r="381" spans="1:1" ht="12.75">
      <c r="A381" s="90"/>
    </row>
    <row r="382" spans="1:1" ht="12.75">
      <c r="A382" s="90"/>
    </row>
    <row r="383" spans="1:1" ht="12.75">
      <c r="A383" s="90"/>
    </row>
    <row r="384" spans="1:1" ht="12.75">
      <c r="A384" s="90"/>
    </row>
    <row r="385" spans="1:1" ht="12.75">
      <c r="A385" s="90"/>
    </row>
    <row r="386" spans="1:1" ht="12.75">
      <c r="A386" s="90"/>
    </row>
    <row r="387" spans="1:1" ht="12.75">
      <c r="A387" s="90"/>
    </row>
    <row r="388" spans="1:1" ht="12.75">
      <c r="A388" s="90"/>
    </row>
    <row r="389" spans="1:1" ht="12.75">
      <c r="A389" s="90"/>
    </row>
    <row r="390" spans="1:1" ht="12.75">
      <c r="A390" s="90"/>
    </row>
    <row r="391" spans="1:1" ht="12.75">
      <c r="A391" s="90"/>
    </row>
    <row r="392" spans="1:1" ht="12.75">
      <c r="A392" s="90"/>
    </row>
    <row r="393" spans="1:1" ht="12.75">
      <c r="A393" s="90"/>
    </row>
    <row r="394" spans="1:1" ht="12.75">
      <c r="A394" s="90"/>
    </row>
    <row r="395" spans="1:1" ht="12.75">
      <c r="A395" s="90"/>
    </row>
    <row r="396" spans="1:1" ht="12.75">
      <c r="A396" s="90"/>
    </row>
    <row r="397" spans="1:1" ht="12.75">
      <c r="A397" s="90"/>
    </row>
    <row r="398" spans="1:1" ht="12.75">
      <c r="A398" s="90"/>
    </row>
    <row r="399" spans="1:1" ht="12.75">
      <c r="A399" s="90"/>
    </row>
    <row r="400" spans="1:1" ht="12.75">
      <c r="A400" s="90"/>
    </row>
    <row r="401" spans="1:1" ht="12.75">
      <c r="A401" s="90"/>
    </row>
    <row r="402" spans="1:1" ht="12.75">
      <c r="A402" s="90"/>
    </row>
    <row r="403" spans="1:1" ht="12.75">
      <c r="A403" s="90"/>
    </row>
    <row r="404" spans="1:1" ht="12.75">
      <c r="A404" s="90"/>
    </row>
    <row r="405" spans="1:1" ht="12.75">
      <c r="A405" s="90"/>
    </row>
    <row r="406" spans="1:1" ht="12.75">
      <c r="A406" s="90"/>
    </row>
    <row r="407" spans="1:1" ht="12.75">
      <c r="A407" s="90"/>
    </row>
    <row r="408" spans="1:1" ht="12.75">
      <c r="A408" s="90"/>
    </row>
    <row r="409" spans="1:1" ht="12.75">
      <c r="A409" s="90"/>
    </row>
    <row r="410" spans="1:1" ht="12.75">
      <c r="A410" s="90"/>
    </row>
    <row r="411" spans="1:1" ht="12.75">
      <c r="A411" s="90"/>
    </row>
    <row r="412" spans="1:1" ht="12.75">
      <c r="A412" s="90"/>
    </row>
    <row r="413" spans="1:1" ht="12.75">
      <c r="A413" s="90"/>
    </row>
    <row r="414" spans="1:1" ht="12.75">
      <c r="A414" s="90"/>
    </row>
    <row r="415" spans="1:1" ht="12.75">
      <c r="A415" s="90"/>
    </row>
    <row r="416" spans="1:1" ht="12.75">
      <c r="A416" s="90"/>
    </row>
    <row r="417" spans="1:1" ht="12.75">
      <c r="A417" s="90"/>
    </row>
    <row r="418" spans="1:1" ht="12.75">
      <c r="A418" s="90"/>
    </row>
    <row r="419" spans="1:1" ht="12.75">
      <c r="A419" s="90"/>
    </row>
    <row r="420" spans="1:1" ht="12.75">
      <c r="A420" s="90"/>
    </row>
    <row r="421" spans="1:1" ht="12.75">
      <c r="A421" s="90"/>
    </row>
    <row r="422" spans="1:1" ht="12.75">
      <c r="A422" s="90"/>
    </row>
    <row r="423" spans="1:1" ht="12.75">
      <c r="A423" s="90"/>
    </row>
    <row r="424" spans="1:1" ht="12.75">
      <c r="A424" s="90"/>
    </row>
    <row r="425" spans="1:1" ht="12.75">
      <c r="A425" s="90"/>
    </row>
    <row r="426" spans="1:1" ht="12.75">
      <c r="A426" s="90"/>
    </row>
    <row r="427" spans="1:1" ht="12.75">
      <c r="A427" s="90"/>
    </row>
    <row r="428" spans="1:1" ht="12.75">
      <c r="A428" s="90"/>
    </row>
    <row r="429" spans="1:1" ht="12.75">
      <c r="A429" s="90"/>
    </row>
    <row r="430" spans="1:1" ht="12.75">
      <c r="A430" s="90"/>
    </row>
    <row r="431" spans="1:1" ht="12.75">
      <c r="A431" s="90"/>
    </row>
    <row r="432" spans="1:1" ht="12.75">
      <c r="A432" s="90"/>
    </row>
    <row r="433" spans="1:1" ht="12.75">
      <c r="A433" s="90"/>
    </row>
    <row r="434" spans="1:1" ht="12.75">
      <c r="A434" s="90"/>
    </row>
    <row r="435" spans="1:1" ht="12.75">
      <c r="A435" s="90"/>
    </row>
    <row r="436" spans="1:1" ht="12.75">
      <c r="A436" s="90"/>
    </row>
    <row r="437" spans="1:1" ht="12.75">
      <c r="A437" s="90"/>
    </row>
    <row r="438" spans="1:1" ht="12.75">
      <c r="A438" s="90"/>
    </row>
    <row r="439" spans="1:1" ht="12.75">
      <c r="A439" s="90"/>
    </row>
    <row r="440" spans="1:1" ht="12.75">
      <c r="A440" s="90"/>
    </row>
    <row r="441" spans="1:1" ht="12.75">
      <c r="A441" s="90"/>
    </row>
    <row r="442" spans="1:1" ht="12.75">
      <c r="A442" s="90"/>
    </row>
    <row r="443" spans="1:1" ht="12.75">
      <c r="A443" s="90"/>
    </row>
    <row r="444" spans="1:1" ht="12.75">
      <c r="A444" s="90"/>
    </row>
    <row r="445" spans="1:1" ht="12.75">
      <c r="A445" s="90"/>
    </row>
    <row r="446" spans="1:1" ht="12.75">
      <c r="A446" s="90"/>
    </row>
    <row r="447" spans="1:1" ht="12.75">
      <c r="A447" s="90"/>
    </row>
    <row r="448" spans="1:1" ht="12.75">
      <c r="A448" s="90"/>
    </row>
    <row r="449" spans="1:1" ht="12.75">
      <c r="A449" s="90"/>
    </row>
    <row r="450" spans="1:1" ht="12.75">
      <c r="A450" s="90"/>
    </row>
    <row r="451" spans="1:1" ht="12.75">
      <c r="A451" s="90"/>
    </row>
    <row r="452" spans="1:1" ht="12.75">
      <c r="A452" s="90"/>
    </row>
    <row r="453" spans="1:1" ht="12.75">
      <c r="A453" s="90"/>
    </row>
    <row r="454" spans="1:1" ht="12.75">
      <c r="A454" s="90"/>
    </row>
    <row r="455" spans="1:1" ht="12.75">
      <c r="A455" s="90"/>
    </row>
    <row r="456" spans="1:1" ht="12.75">
      <c r="A456" s="90"/>
    </row>
    <row r="457" spans="1:1" ht="12.75">
      <c r="A457" s="90"/>
    </row>
    <row r="458" spans="1:1" ht="12.75">
      <c r="A458" s="90"/>
    </row>
    <row r="459" spans="1:1" ht="12.75">
      <c r="A459" s="90"/>
    </row>
    <row r="460" spans="1:1" ht="12.75">
      <c r="A460" s="90"/>
    </row>
    <row r="461" spans="1:1" ht="12.75">
      <c r="A461" s="90"/>
    </row>
    <row r="462" spans="1:1" ht="12.75">
      <c r="A462" s="90"/>
    </row>
    <row r="463" spans="1:1" ht="12.75">
      <c r="A463" s="90"/>
    </row>
    <row r="464" spans="1:1" ht="12.75">
      <c r="A464" s="90"/>
    </row>
    <row r="465" spans="1:1" ht="12.75">
      <c r="A465" s="90"/>
    </row>
    <row r="466" spans="1:1" ht="12.75">
      <c r="A466" s="90"/>
    </row>
    <row r="467" spans="1:1" ht="12.75">
      <c r="A467" s="90"/>
    </row>
    <row r="468" spans="1:1" ht="12.75">
      <c r="A468" s="90"/>
    </row>
    <row r="469" spans="1:1" ht="12.75">
      <c r="A469" s="90"/>
    </row>
    <row r="470" spans="1:1" ht="12.75">
      <c r="A470" s="90"/>
    </row>
    <row r="471" spans="1:1" ht="12.75">
      <c r="A471" s="90"/>
    </row>
    <row r="472" spans="1:1" ht="12.75">
      <c r="A472" s="90"/>
    </row>
    <row r="473" spans="1:1" ht="12.75">
      <c r="A473" s="90"/>
    </row>
    <row r="474" spans="1:1" ht="12.75">
      <c r="A474" s="90"/>
    </row>
    <row r="475" spans="1:1" ht="12.75">
      <c r="A475" s="90"/>
    </row>
    <row r="476" spans="1:1" ht="12.75">
      <c r="A476" s="90"/>
    </row>
    <row r="477" spans="1:1" ht="12.75">
      <c r="A477" s="90"/>
    </row>
    <row r="478" spans="1:1" ht="12.75">
      <c r="A478" s="90"/>
    </row>
    <row r="479" spans="1:1" ht="12.75">
      <c r="A479" s="90"/>
    </row>
    <row r="480" spans="1:1" ht="12.75">
      <c r="A480" s="90"/>
    </row>
    <row r="481" spans="1:1" ht="12.75">
      <c r="A481" s="90"/>
    </row>
    <row r="482" spans="1:1" ht="12.75">
      <c r="A482" s="90"/>
    </row>
    <row r="483" spans="1:1" ht="12.75">
      <c r="A483" s="90"/>
    </row>
    <row r="484" spans="1:1" ht="12.75">
      <c r="A484" s="90"/>
    </row>
    <row r="485" spans="1:1" ht="12.75">
      <c r="A485" s="90"/>
    </row>
    <row r="486" spans="1:1" ht="12.75">
      <c r="A486" s="90"/>
    </row>
    <row r="487" spans="1:1" ht="12.75">
      <c r="A487" s="90"/>
    </row>
    <row r="488" spans="1:1" ht="12.75">
      <c r="A488" s="90"/>
    </row>
    <row r="489" spans="1:1" ht="12.75">
      <c r="A489" s="90"/>
    </row>
    <row r="490" spans="1:1" ht="12.75">
      <c r="A490" s="90"/>
    </row>
    <row r="491" spans="1:1" ht="12.75">
      <c r="A491" s="90"/>
    </row>
    <row r="492" spans="1:1" ht="12.75">
      <c r="A492" s="90"/>
    </row>
    <row r="493" spans="1:1" ht="12.75">
      <c r="A493" s="90"/>
    </row>
    <row r="494" spans="1:1" ht="12.75">
      <c r="A494" s="90"/>
    </row>
    <row r="495" spans="1:1" ht="12.75">
      <c r="A495" s="90"/>
    </row>
    <row r="496" spans="1:1" ht="12.75">
      <c r="A496" s="90"/>
    </row>
    <row r="497" spans="1:1" ht="12.75">
      <c r="A497" s="90"/>
    </row>
    <row r="498" spans="1:1" ht="12.75">
      <c r="A498" s="90"/>
    </row>
    <row r="499" spans="1:1" ht="12.75">
      <c r="A499" s="90"/>
    </row>
    <row r="500" spans="1:1" ht="12.75">
      <c r="A500" s="90"/>
    </row>
    <row r="501" spans="1:1" ht="12.75">
      <c r="A501" s="90"/>
    </row>
    <row r="502" spans="1:1" ht="12.75">
      <c r="A502" s="90"/>
    </row>
    <row r="503" spans="1:1" ht="12.75">
      <c r="A503" s="90"/>
    </row>
    <row r="504" spans="1:1" ht="12.75">
      <c r="A504" s="90"/>
    </row>
    <row r="505" spans="1:1" ht="12.75">
      <c r="A505" s="90"/>
    </row>
    <row r="506" spans="1:1" ht="12.75">
      <c r="A506" s="90"/>
    </row>
    <row r="507" spans="1:1" ht="12.75">
      <c r="A507" s="90"/>
    </row>
    <row r="508" spans="1:1" ht="12.75">
      <c r="A508" s="90"/>
    </row>
    <row r="509" spans="1:1" ht="12.75">
      <c r="A509" s="90"/>
    </row>
    <row r="510" spans="1:1" ht="12.75">
      <c r="A510" s="90"/>
    </row>
    <row r="511" spans="1:1" ht="12.75">
      <c r="A511" s="90"/>
    </row>
    <row r="512" spans="1:1" ht="12.75">
      <c r="A512" s="90"/>
    </row>
    <row r="513" spans="1:1" ht="12.75">
      <c r="A513" s="90"/>
    </row>
    <row r="514" spans="1:1" ht="12.75">
      <c r="A514" s="90"/>
    </row>
    <row r="515" spans="1:1" ht="12.75">
      <c r="A515" s="90"/>
    </row>
    <row r="516" spans="1:1" ht="12.75">
      <c r="A516" s="90"/>
    </row>
    <row r="517" spans="1:1" ht="12.75">
      <c r="A517" s="90"/>
    </row>
    <row r="518" spans="1:1" ht="12.75">
      <c r="A518" s="90"/>
    </row>
    <row r="519" spans="1:1" ht="12.75">
      <c r="A519" s="90"/>
    </row>
    <row r="520" spans="1:1" ht="12.75">
      <c r="A520" s="90"/>
    </row>
    <row r="521" spans="1:1" ht="12.75">
      <c r="A521" s="90"/>
    </row>
    <row r="522" spans="1:1" ht="12.75">
      <c r="A522" s="90"/>
    </row>
    <row r="523" spans="1:1" ht="12.75">
      <c r="A523" s="90"/>
    </row>
    <row r="524" spans="1:1" ht="12.75">
      <c r="A524" s="90"/>
    </row>
    <row r="525" spans="1:1" ht="12.75">
      <c r="A525" s="90"/>
    </row>
    <row r="526" spans="1:1" ht="12.75">
      <c r="A526" s="90"/>
    </row>
    <row r="527" spans="1:1" ht="12.75">
      <c r="A527" s="90"/>
    </row>
    <row r="528" spans="1:1" ht="12.75">
      <c r="A528" s="90"/>
    </row>
    <row r="529" spans="1:1" ht="12.75">
      <c r="A529" s="90"/>
    </row>
    <row r="530" spans="1:1" ht="12.75">
      <c r="A530" s="90"/>
    </row>
    <row r="531" spans="1:1" ht="12.75">
      <c r="A531" s="90"/>
    </row>
    <row r="532" spans="1:1" ht="12.75">
      <c r="A532" s="90"/>
    </row>
    <row r="533" spans="1:1" ht="12.75">
      <c r="A533" s="90"/>
    </row>
    <row r="534" spans="1:1" ht="12.75">
      <c r="A534" s="90"/>
    </row>
    <row r="535" spans="1:1" ht="12.75">
      <c r="A535" s="90"/>
    </row>
    <row r="536" spans="1:1" ht="12.75">
      <c r="A536" s="90"/>
    </row>
    <row r="537" spans="1:1" ht="12.75">
      <c r="A537" s="90"/>
    </row>
    <row r="538" spans="1:1" ht="12.75">
      <c r="A538" s="90"/>
    </row>
    <row r="539" spans="1:1" ht="12.75">
      <c r="A539" s="90"/>
    </row>
    <row r="540" spans="1:1" ht="12.75">
      <c r="A540" s="90"/>
    </row>
    <row r="541" spans="1:1" ht="12.75">
      <c r="A541" s="90"/>
    </row>
    <row r="542" spans="1:1" ht="12.75">
      <c r="A542" s="90"/>
    </row>
    <row r="543" spans="1:1" ht="12.75">
      <c r="A543" s="90"/>
    </row>
    <row r="544" spans="1:1" ht="12.75">
      <c r="A544" s="90"/>
    </row>
    <row r="545" spans="1:1" ht="12.75">
      <c r="A545" s="90"/>
    </row>
    <row r="546" spans="1:1" ht="12.75">
      <c r="A546" s="90"/>
    </row>
    <row r="547" spans="1:1" ht="12.75">
      <c r="A547" s="90"/>
    </row>
    <row r="548" spans="1:1" ht="12.75">
      <c r="A548" s="90"/>
    </row>
    <row r="549" spans="1:1" ht="12.75">
      <c r="A549" s="90"/>
    </row>
    <row r="550" spans="1:1" ht="12.75">
      <c r="A550" s="90"/>
    </row>
    <row r="551" spans="1:1" ht="12.75">
      <c r="A551" s="90"/>
    </row>
    <row r="552" spans="1:1" ht="12.75">
      <c r="A552" s="90"/>
    </row>
    <row r="553" spans="1:1" ht="12.75">
      <c r="A553" s="90"/>
    </row>
    <row r="554" spans="1:1" ht="12.75">
      <c r="A554" s="90"/>
    </row>
    <row r="555" spans="1:1" ht="12.75">
      <c r="A555" s="90"/>
    </row>
    <row r="556" spans="1:1" ht="12.75">
      <c r="A556" s="90"/>
    </row>
    <row r="557" spans="1:1" ht="12.75">
      <c r="A557" s="90"/>
    </row>
    <row r="558" spans="1:1" ht="12.75">
      <c r="A558" s="90"/>
    </row>
    <row r="559" spans="1:1" ht="12.75">
      <c r="A559" s="90"/>
    </row>
    <row r="560" spans="1:1" ht="12.75">
      <c r="A560" s="90"/>
    </row>
    <row r="561" spans="1:1" ht="12.75">
      <c r="A561" s="90"/>
    </row>
    <row r="562" spans="1:1" ht="12.75">
      <c r="A562" s="90"/>
    </row>
    <row r="563" spans="1:1" ht="12.75">
      <c r="A563" s="90"/>
    </row>
    <row r="564" spans="1:1" ht="12.75">
      <c r="A564" s="90"/>
    </row>
    <row r="565" spans="1:1" ht="12.75">
      <c r="A565" s="90"/>
    </row>
    <row r="566" spans="1:1" ht="12.75">
      <c r="A566" s="90"/>
    </row>
    <row r="567" spans="1:1" ht="12.75">
      <c r="A567" s="90"/>
    </row>
    <row r="568" spans="1:1" ht="12.75">
      <c r="A568" s="90"/>
    </row>
    <row r="569" spans="1:1" ht="12.75">
      <c r="A569" s="90"/>
    </row>
    <row r="570" spans="1:1" ht="12.75">
      <c r="A570" s="90"/>
    </row>
    <row r="571" spans="1:1" ht="12.75">
      <c r="A571" s="90"/>
    </row>
    <row r="572" spans="1:1" ht="12.75">
      <c r="A572" s="90"/>
    </row>
    <row r="573" spans="1:1" ht="12.75">
      <c r="A573" s="90"/>
    </row>
    <row r="574" spans="1:1" ht="12.75">
      <c r="A574" s="90"/>
    </row>
    <row r="575" spans="1:1" ht="12.75">
      <c r="A575" s="90"/>
    </row>
    <row r="576" spans="1:1" ht="12.75">
      <c r="A576" s="90"/>
    </row>
    <row r="577" spans="1:1" ht="12.75">
      <c r="A577" s="90"/>
    </row>
    <row r="578" spans="1:1" ht="12.75">
      <c r="A578" s="90"/>
    </row>
    <row r="579" spans="1:1" ht="12.75">
      <c r="A579" s="90"/>
    </row>
    <row r="580" spans="1:1" ht="12.75">
      <c r="A580" s="90"/>
    </row>
    <row r="581" spans="1:1" ht="12.75">
      <c r="A581" s="90"/>
    </row>
    <row r="582" spans="1:1" ht="12.75">
      <c r="A582" s="90"/>
    </row>
    <row r="583" spans="1:1" ht="12.75">
      <c r="A583" s="90"/>
    </row>
    <row r="584" spans="1:1" ht="12.75">
      <c r="A584" s="90"/>
    </row>
    <row r="585" spans="1:1" ht="12.75">
      <c r="A585" s="90"/>
    </row>
    <row r="586" spans="1:1" ht="12.75">
      <c r="A586" s="90"/>
    </row>
    <row r="587" spans="1:1" ht="12.75">
      <c r="A587" s="90"/>
    </row>
    <row r="588" spans="1:1" ht="12.75">
      <c r="A588" s="90"/>
    </row>
    <row r="589" spans="1:1" ht="12.75">
      <c r="A589" s="90"/>
    </row>
    <row r="590" spans="1:1" ht="12.75">
      <c r="A590" s="90"/>
    </row>
    <row r="591" spans="1:1" ht="12.75">
      <c r="A591" s="90"/>
    </row>
    <row r="592" spans="1:1" ht="12.75">
      <c r="A592" s="90"/>
    </row>
    <row r="593" spans="1:1" ht="12.75">
      <c r="A593" s="90"/>
    </row>
    <row r="594" spans="1:1" ht="12.75">
      <c r="A594" s="90"/>
    </row>
    <row r="595" spans="1:1" ht="12.75">
      <c r="A595" s="90"/>
    </row>
    <row r="596" spans="1:1" ht="12.75">
      <c r="A596" s="90"/>
    </row>
    <row r="597" spans="1:1" ht="12.75">
      <c r="A597" s="90"/>
    </row>
    <row r="598" spans="1:1" ht="12.75">
      <c r="A598" s="90"/>
    </row>
    <row r="599" spans="1:1" ht="12.75">
      <c r="A599" s="90"/>
    </row>
    <row r="600" spans="1:1" ht="12.75">
      <c r="A600" s="90"/>
    </row>
    <row r="601" spans="1:1" ht="12.75">
      <c r="A601" s="90"/>
    </row>
    <row r="602" spans="1:1" ht="12.75">
      <c r="A602" s="90"/>
    </row>
    <row r="603" spans="1:1" ht="12.75">
      <c r="A603" s="90"/>
    </row>
    <row r="604" spans="1:1" ht="12.75">
      <c r="A604" s="90"/>
    </row>
    <row r="605" spans="1:1" ht="12.75">
      <c r="A605" s="90"/>
    </row>
    <row r="606" spans="1:1" ht="12.75">
      <c r="A606" s="90"/>
    </row>
    <row r="607" spans="1:1" ht="12.75">
      <c r="A607" s="90"/>
    </row>
    <row r="608" spans="1:1" ht="12.75">
      <c r="A608" s="90"/>
    </row>
    <row r="609" spans="1:1" ht="12.75">
      <c r="A609" s="90"/>
    </row>
    <row r="610" spans="1:1" ht="12.75">
      <c r="A610" s="90"/>
    </row>
    <row r="611" spans="1:1" ht="12.75">
      <c r="A611" s="90"/>
    </row>
    <row r="612" spans="1:1" ht="12.75">
      <c r="A612" s="90"/>
    </row>
    <row r="613" spans="1:1" ht="12.75">
      <c r="A613" s="90"/>
    </row>
    <row r="614" spans="1:1" ht="12.75">
      <c r="A614" s="90"/>
    </row>
    <row r="615" spans="1:1" ht="12.75">
      <c r="A615" s="90"/>
    </row>
    <row r="616" spans="1:1" ht="12.75">
      <c r="A616" s="90"/>
    </row>
    <row r="617" spans="1:1" ht="12.75">
      <c r="A617" s="90"/>
    </row>
    <row r="618" spans="1:1" ht="12.75">
      <c r="A618" s="90"/>
    </row>
    <row r="619" spans="1:1" ht="12.75">
      <c r="A619" s="90"/>
    </row>
    <row r="620" spans="1:1" ht="12.75">
      <c r="A620" s="90"/>
    </row>
    <row r="621" spans="1:1" ht="12.75">
      <c r="A621" s="90"/>
    </row>
    <row r="622" spans="1:1" ht="12.75">
      <c r="A622" s="90"/>
    </row>
    <row r="623" spans="1:1" ht="12.75">
      <c r="A623" s="90"/>
    </row>
    <row r="624" spans="1:1" ht="12.75">
      <c r="A624" s="90"/>
    </row>
    <row r="625" spans="1:1" ht="12.75">
      <c r="A625" s="90"/>
    </row>
    <row r="626" spans="1:1" ht="12.75">
      <c r="A626" s="90"/>
    </row>
    <row r="627" spans="1:1" ht="12.75">
      <c r="A627" s="90"/>
    </row>
    <row r="628" spans="1:1" ht="12.75">
      <c r="A628" s="90"/>
    </row>
    <row r="629" spans="1:1" ht="12.75">
      <c r="A629" s="90"/>
    </row>
    <row r="630" spans="1:1" ht="12.75">
      <c r="A630" s="90"/>
    </row>
    <row r="631" spans="1:1" ht="12.75">
      <c r="A631" s="90"/>
    </row>
    <row r="632" spans="1:1" ht="12.75">
      <c r="A632" s="90"/>
    </row>
    <row r="633" spans="1:1" ht="12.75">
      <c r="A633" s="90"/>
    </row>
    <row r="634" spans="1:1" ht="12.75">
      <c r="A634" s="90"/>
    </row>
    <row r="635" spans="1:1" ht="12.75">
      <c r="A635" s="90"/>
    </row>
    <row r="636" spans="1:1" ht="12.75">
      <c r="A636" s="90"/>
    </row>
    <row r="637" spans="1:1" ht="12.75">
      <c r="A637" s="90"/>
    </row>
    <row r="638" spans="1:1" ht="12.75">
      <c r="A638" s="90"/>
    </row>
    <row r="639" spans="1:1" ht="12.75">
      <c r="A639" s="90"/>
    </row>
    <row r="640" spans="1:1" ht="12.75">
      <c r="A640" s="90"/>
    </row>
    <row r="641" spans="1:1" ht="12.75">
      <c r="A641" s="90"/>
    </row>
    <row r="642" spans="1:1" ht="12.75">
      <c r="A642" s="90"/>
    </row>
    <row r="643" spans="1:1" ht="12.75">
      <c r="A643" s="90"/>
    </row>
    <row r="644" spans="1:1" ht="12.75">
      <c r="A644" s="90"/>
    </row>
    <row r="645" spans="1:1" ht="12.75">
      <c r="A645" s="90"/>
    </row>
    <row r="646" spans="1:1" ht="12.75">
      <c r="A646" s="90"/>
    </row>
    <row r="647" spans="1:1" ht="12.75">
      <c r="A647" s="90"/>
    </row>
    <row r="648" spans="1:1" ht="12.75">
      <c r="A648" s="90"/>
    </row>
    <row r="649" spans="1:1" ht="12.75">
      <c r="A649" s="90"/>
    </row>
    <row r="650" spans="1:1" ht="12.75">
      <c r="A650" s="90"/>
    </row>
    <row r="651" spans="1:1" ht="12.75">
      <c r="A651" s="90"/>
    </row>
    <row r="652" spans="1:1" ht="12.75">
      <c r="A652" s="90"/>
    </row>
    <row r="653" spans="1:1" ht="12.75">
      <c r="A653" s="90"/>
    </row>
    <row r="654" spans="1:1" ht="12.75">
      <c r="A654" s="90"/>
    </row>
    <row r="655" spans="1:1" ht="12.75">
      <c r="A655" s="90"/>
    </row>
    <row r="656" spans="1:1" ht="12.75">
      <c r="A656" s="90"/>
    </row>
    <row r="657" spans="1:1" ht="12.75">
      <c r="A657" s="90"/>
    </row>
    <row r="658" spans="1:1" ht="12.75">
      <c r="A658" s="90"/>
    </row>
    <row r="659" spans="1:1" ht="12.75">
      <c r="A659" s="90"/>
    </row>
    <row r="660" spans="1:1" ht="12.75">
      <c r="A660" s="90"/>
    </row>
    <row r="661" spans="1:1" ht="12.75">
      <c r="A661" s="90"/>
    </row>
    <row r="662" spans="1:1" ht="12.75">
      <c r="A662" s="90"/>
    </row>
    <row r="663" spans="1:1" ht="12.75">
      <c r="A663" s="90"/>
    </row>
    <row r="664" spans="1:1" ht="12.75">
      <c r="A664" s="90"/>
    </row>
    <row r="665" spans="1:1" ht="12.75">
      <c r="A665" s="90"/>
    </row>
    <row r="666" spans="1:1" ht="12.75">
      <c r="A666" s="90"/>
    </row>
    <row r="667" spans="1:1" ht="12.75">
      <c r="A667" s="90"/>
    </row>
    <row r="668" spans="1:1" ht="12.75">
      <c r="A668" s="90"/>
    </row>
    <row r="669" spans="1:1" ht="12.75">
      <c r="A669" s="90"/>
    </row>
    <row r="670" spans="1:1" ht="12.75">
      <c r="A670" s="90"/>
    </row>
    <row r="671" spans="1:1" ht="12.75">
      <c r="A671" s="90"/>
    </row>
    <row r="672" spans="1:1" ht="12.75">
      <c r="A672" s="90"/>
    </row>
    <row r="673" spans="1:1" ht="12.75">
      <c r="A673" s="90"/>
    </row>
    <row r="674" spans="1:1" ht="12.75">
      <c r="A674" s="90"/>
    </row>
    <row r="675" spans="1:1" ht="12.75">
      <c r="A675" s="90"/>
    </row>
    <row r="676" spans="1:1" ht="12.75">
      <c r="A676" s="90"/>
    </row>
    <row r="677" spans="1:1" ht="12.75">
      <c r="A677" s="90"/>
    </row>
    <row r="678" spans="1:1" ht="12.75">
      <c r="A678" s="90"/>
    </row>
    <row r="679" spans="1:1" ht="12.75">
      <c r="A679" s="90"/>
    </row>
    <row r="680" spans="1:1" ht="12.75">
      <c r="A680" s="90"/>
    </row>
    <row r="681" spans="1:1" ht="12.75">
      <c r="A681" s="90"/>
    </row>
    <row r="682" spans="1:1" ht="12.75">
      <c r="A682" s="90"/>
    </row>
    <row r="683" spans="1:1" ht="12.75">
      <c r="A683" s="90"/>
    </row>
    <row r="684" spans="1:1" ht="12.75">
      <c r="A684" s="90"/>
    </row>
    <row r="685" spans="1:1" ht="12.75">
      <c r="A685" s="90"/>
    </row>
    <row r="686" spans="1:1" ht="12.75">
      <c r="A686" s="90"/>
    </row>
    <row r="687" spans="1:1" ht="12.75">
      <c r="A687" s="90"/>
    </row>
    <row r="688" spans="1:1" ht="12.75">
      <c r="A688" s="90"/>
    </row>
    <row r="689" spans="1:1" ht="12.75">
      <c r="A689" s="90"/>
    </row>
    <row r="690" spans="1:1" ht="12.75">
      <c r="A690" s="90"/>
    </row>
    <row r="691" spans="1:1" ht="12.75">
      <c r="A691" s="90"/>
    </row>
    <row r="692" spans="1:1" ht="12.75">
      <c r="A692" s="90"/>
    </row>
    <row r="693" spans="1:1" ht="12.75">
      <c r="A693" s="90"/>
    </row>
    <row r="694" spans="1:1" ht="12.75">
      <c r="A694" s="90"/>
    </row>
    <row r="695" spans="1:1" ht="12.75">
      <c r="A695" s="90"/>
    </row>
    <row r="696" spans="1:1" ht="12.75">
      <c r="A696" s="90"/>
    </row>
    <row r="697" spans="1:1" ht="12.75">
      <c r="A697" s="90"/>
    </row>
    <row r="698" spans="1:1" ht="12.75">
      <c r="A698" s="90"/>
    </row>
    <row r="699" spans="1:1" ht="12.75">
      <c r="A699" s="90"/>
    </row>
    <row r="700" spans="1:1" ht="12.75">
      <c r="A700" s="90"/>
    </row>
    <row r="701" spans="1:1" ht="12.75">
      <c r="A701" s="90"/>
    </row>
    <row r="702" spans="1:1" ht="12.75">
      <c r="A702" s="90"/>
    </row>
    <row r="703" spans="1:1" ht="12.75">
      <c r="A703" s="90"/>
    </row>
    <row r="704" spans="1:1" ht="12.75">
      <c r="A704" s="90"/>
    </row>
    <row r="705" spans="1:1" ht="12.75">
      <c r="A705" s="90"/>
    </row>
    <row r="706" spans="1:1" ht="12.75">
      <c r="A706" s="90"/>
    </row>
    <row r="707" spans="1:1" ht="12.75">
      <c r="A707" s="90"/>
    </row>
    <row r="708" spans="1:1" ht="12.75">
      <c r="A708" s="90"/>
    </row>
    <row r="709" spans="1:1" ht="12.75">
      <c r="A709" s="90"/>
    </row>
    <row r="710" spans="1:1" ht="12.75">
      <c r="A710" s="90"/>
    </row>
    <row r="711" spans="1:1" ht="12.75">
      <c r="A711" s="90"/>
    </row>
    <row r="712" spans="1:1" ht="12.75">
      <c r="A712" s="90"/>
    </row>
    <row r="713" spans="1:1" ht="12.75">
      <c r="A713" s="90"/>
    </row>
    <row r="714" spans="1:1" ht="12.75">
      <c r="A714" s="90"/>
    </row>
    <row r="715" spans="1:1" ht="12.75">
      <c r="A715" s="90"/>
    </row>
    <row r="716" spans="1:1" ht="12.75">
      <c r="A716" s="90"/>
    </row>
    <row r="717" spans="1:1" ht="12.75">
      <c r="A717" s="90"/>
    </row>
    <row r="718" spans="1:1" ht="12.75">
      <c r="A718" s="90"/>
    </row>
    <row r="719" spans="1:1" ht="12.75">
      <c r="A719" s="90"/>
    </row>
    <row r="720" spans="1:1" ht="12.75">
      <c r="A720" s="90"/>
    </row>
    <row r="721" spans="1:1" ht="12.75">
      <c r="A721" s="90"/>
    </row>
    <row r="722" spans="1:1" ht="12.75">
      <c r="A722" s="90"/>
    </row>
    <row r="723" spans="1:1" ht="12.75">
      <c r="A723" s="90"/>
    </row>
    <row r="724" spans="1:1" ht="12.75">
      <c r="A724" s="90"/>
    </row>
    <row r="725" spans="1:1" ht="12.75">
      <c r="A725" s="90"/>
    </row>
    <row r="726" spans="1:1" ht="12.75">
      <c r="A726" s="90"/>
    </row>
    <row r="727" spans="1:1" ht="12.75">
      <c r="A727" s="90"/>
    </row>
    <row r="728" spans="1:1" ht="12.75">
      <c r="A728" s="90"/>
    </row>
    <row r="729" spans="1:1" ht="12.75">
      <c r="A729" s="90"/>
    </row>
    <row r="730" spans="1:1" ht="12.75">
      <c r="A730" s="90"/>
    </row>
    <row r="731" spans="1:1" ht="12.75">
      <c r="A731" s="90"/>
    </row>
    <row r="732" spans="1:1" ht="12.75">
      <c r="A732" s="90"/>
    </row>
    <row r="733" spans="1:1" ht="12.75">
      <c r="A733" s="90"/>
    </row>
    <row r="734" spans="1:1" ht="12.75">
      <c r="A734" s="90"/>
    </row>
    <row r="735" spans="1:1" ht="12.75">
      <c r="A735" s="90"/>
    </row>
    <row r="736" spans="1:1" ht="12.75">
      <c r="A736" s="90"/>
    </row>
    <row r="737" spans="1:1" ht="12.75">
      <c r="A737" s="90"/>
    </row>
    <row r="738" spans="1:1" ht="12.75">
      <c r="A738" s="90"/>
    </row>
    <row r="739" spans="1:1" ht="12.75">
      <c r="A739" s="90"/>
    </row>
    <row r="740" spans="1:1" ht="12.75">
      <c r="A740" s="90"/>
    </row>
    <row r="741" spans="1:1" ht="12.75">
      <c r="A741" s="90"/>
    </row>
    <row r="742" spans="1:1" ht="12.75">
      <c r="A742" s="90"/>
    </row>
    <row r="743" spans="1:1" ht="12.75">
      <c r="A743" s="90"/>
    </row>
    <row r="744" spans="1:1" ht="12.75">
      <c r="A744" s="90"/>
    </row>
    <row r="745" spans="1:1" ht="12.75">
      <c r="A745" s="90"/>
    </row>
    <row r="746" spans="1:1" ht="12.75">
      <c r="A746" s="90"/>
    </row>
    <row r="747" spans="1:1" ht="12.75">
      <c r="A747" s="90"/>
    </row>
    <row r="748" spans="1:1" ht="12.75">
      <c r="A748" s="90"/>
    </row>
    <row r="749" spans="1:1" ht="12.75">
      <c r="A749" s="90"/>
    </row>
    <row r="750" spans="1:1" ht="12.75">
      <c r="A750" s="90"/>
    </row>
    <row r="751" spans="1:1" ht="12.75">
      <c r="A751" s="90"/>
    </row>
    <row r="752" spans="1:1" ht="12.75">
      <c r="A752" s="90"/>
    </row>
    <row r="753" spans="1:1" ht="12.75">
      <c r="A753" s="90"/>
    </row>
    <row r="754" spans="1:1" ht="12.75">
      <c r="A754" s="90"/>
    </row>
    <row r="755" spans="1:1" ht="12.75">
      <c r="A755" s="90"/>
    </row>
    <row r="756" spans="1:1" ht="12.75">
      <c r="A756" s="90"/>
    </row>
    <row r="757" spans="1:1" ht="12.75">
      <c r="A757" s="90"/>
    </row>
    <row r="758" spans="1:1" ht="12.75">
      <c r="A758" s="90"/>
    </row>
    <row r="759" spans="1:1" ht="12.75">
      <c r="A759" s="90"/>
    </row>
    <row r="760" spans="1:1" ht="12.75">
      <c r="A760" s="90"/>
    </row>
    <row r="761" spans="1:1" ht="12.75">
      <c r="A761" s="90"/>
    </row>
    <row r="762" spans="1:1" ht="12.75">
      <c r="A762" s="90"/>
    </row>
    <row r="763" spans="1:1" ht="12.75">
      <c r="A763" s="90"/>
    </row>
    <row r="764" spans="1:1" ht="12.75">
      <c r="A764" s="90"/>
    </row>
    <row r="765" spans="1:1" ht="12.75">
      <c r="A765" s="90"/>
    </row>
    <row r="766" spans="1:1" ht="12.75">
      <c r="A766" s="90"/>
    </row>
    <row r="767" spans="1:1" ht="12.75">
      <c r="A767" s="90"/>
    </row>
    <row r="768" spans="1:1" ht="12.75">
      <c r="A768" s="90"/>
    </row>
    <row r="769" spans="1:1" ht="12.75">
      <c r="A769" s="90"/>
    </row>
    <row r="770" spans="1:1" ht="12.75">
      <c r="A770" s="90"/>
    </row>
    <row r="771" spans="1:1" ht="12.75">
      <c r="A771" s="90"/>
    </row>
    <row r="772" spans="1:1" ht="12.75">
      <c r="A772" s="90"/>
    </row>
    <row r="773" spans="1:1" ht="12.75">
      <c r="A773" s="90"/>
    </row>
    <row r="774" spans="1:1" ht="12.75">
      <c r="A774" s="90"/>
    </row>
    <row r="775" spans="1:1" ht="12.75">
      <c r="A775" s="90"/>
    </row>
    <row r="776" spans="1:1" ht="12.75">
      <c r="A776" s="90"/>
    </row>
    <row r="777" spans="1:1" ht="12.75">
      <c r="A777" s="90"/>
    </row>
    <row r="778" spans="1:1" ht="12.75">
      <c r="A778" s="90"/>
    </row>
    <row r="779" spans="1:1" ht="12.75">
      <c r="A779" s="90"/>
    </row>
    <row r="780" spans="1:1" ht="12.75">
      <c r="A780" s="90"/>
    </row>
    <row r="781" spans="1:1" ht="12.75">
      <c r="A781" s="90"/>
    </row>
    <row r="782" spans="1:1" ht="12.75">
      <c r="A782" s="90"/>
    </row>
    <row r="783" spans="1:1" ht="12.75">
      <c r="A783" s="90"/>
    </row>
    <row r="784" spans="1:1" ht="12.75">
      <c r="A784" s="90"/>
    </row>
    <row r="785" spans="1:1" ht="12.75">
      <c r="A785" s="90"/>
    </row>
    <row r="786" spans="1:1" ht="12.75">
      <c r="A786" s="90"/>
    </row>
    <row r="787" spans="1:1" ht="12.75">
      <c r="A787" s="90"/>
    </row>
    <row r="788" spans="1:1" ht="12.75">
      <c r="A788" s="90"/>
    </row>
    <row r="789" spans="1:1" ht="12.75">
      <c r="A789" s="90"/>
    </row>
    <row r="790" spans="1:1" ht="12.75">
      <c r="A790" s="90"/>
    </row>
    <row r="791" spans="1:1" ht="12.75">
      <c r="A791" s="90"/>
    </row>
    <row r="792" spans="1:1" ht="12.75">
      <c r="A792" s="90"/>
    </row>
    <row r="793" spans="1:1" ht="12.75">
      <c r="A793" s="90"/>
    </row>
    <row r="794" spans="1:1" ht="12.75">
      <c r="A794" s="90"/>
    </row>
    <row r="795" spans="1:1" ht="12.75">
      <c r="A795" s="90"/>
    </row>
    <row r="796" spans="1:1" ht="12.75">
      <c r="A796" s="90"/>
    </row>
    <row r="797" spans="1:1" ht="12.75">
      <c r="A797" s="90"/>
    </row>
    <row r="798" spans="1:1" ht="12.75">
      <c r="A798" s="90"/>
    </row>
    <row r="799" spans="1:1" ht="12.75">
      <c r="A799" s="90"/>
    </row>
    <row r="800" spans="1:1" ht="12.75">
      <c r="A800" s="90"/>
    </row>
    <row r="801" spans="1:1" ht="12.75">
      <c r="A801" s="90"/>
    </row>
    <row r="802" spans="1:1" ht="12.75">
      <c r="A802" s="90"/>
    </row>
    <row r="803" spans="1:1" ht="12.75">
      <c r="A803" s="90"/>
    </row>
    <row r="804" spans="1:1" ht="12.75">
      <c r="A804" s="90"/>
    </row>
    <row r="805" spans="1:1" ht="12.75">
      <c r="A805" s="90"/>
    </row>
    <row r="806" spans="1:1" ht="12.75">
      <c r="A806" s="90"/>
    </row>
    <row r="807" spans="1:1" ht="12.75">
      <c r="A807" s="90"/>
    </row>
    <row r="808" spans="1:1" ht="12.75">
      <c r="A808" s="90"/>
    </row>
    <row r="809" spans="1:1" ht="12.75">
      <c r="A809" s="90"/>
    </row>
    <row r="810" spans="1:1" ht="12.75">
      <c r="A810" s="90"/>
    </row>
    <row r="811" spans="1:1" ht="12.75">
      <c r="A811" s="90"/>
    </row>
    <row r="812" spans="1:1" ht="12.75">
      <c r="A812" s="90"/>
    </row>
    <row r="813" spans="1:1" ht="12.75">
      <c r="A813" s="90"/>
    </row>
    <row r="814" spans="1:1" ht="12.75">
      <c r="A814" s="90"/>
    </row>
    <row r="815" spans="1:1" ht="12.75">
      <c r="A815" s="90"/>
    </row>
    <row r="816" spans="1:1" ht="12.75">
      <c r="A816" s="90"/>
    </row>
    <row r="817" spans="1:1" ht="12.75">
      <c r="A817" s="90"/>
    </row>
    <row r="818" spans="1:1" ht="12.75">
      <c r="A818" s="90"/>
    </row>
    <row r="819" spans="1:1" ht="12.75">
      <c r="A819" s="90"/>
    </row>
    <row r="820" spans="1:1" ht="12.75">
      <c r="A820" s="90"/>
    </row>
    <row r="821" spans="1:1" ht="12.75">
      <c r="A821" s="90"/>
    </row>
    <row r="822" spans="1:1" ht="12.75">
      <c r="A822" s="90"/>
    </row>
    <row r="823" spans="1:1" ht="12.75">
      <c r="A823" s="90"/>
    </row>
    <row r="824" spans="1:1" ht="12.75">
      <c r="A824" s="90"/>
    </row>
    <row r="825" spans="1:1" ht="12.75">
      <c r="A825" s="90"/>
    </row>
    <row r="826" spans="1:1" ht="12.75">
      <c r="A826" s="90"/>
    </row>
    <row r="827" spans="1:1" ht="12.75">
      <c r="A827" s="90"/>
    </row>
    <row r="828" spans="1:1" ht="12.75">
      <c r="A828" s="90"/>
    </row>
    <row r="829" spans="1:1" ht="12.75">
      <c r="A829" s="90"/>
    </row>
    <row r="830" spans="1:1" ht="12.75">
      <c r="A830" s="90"/>
    </row>
    <row r="831" spans="1:1" ht="12.75">
      <c r="A831" s="90"/>
    </row>
    <row r="832" spans="1:1" ht="12.75">
      <c r="A832" s="90"/>
    </row>
    <row r="833" spans="1:1" ht="12.75">
      <c r="A833" s="90"/>
    </row>
    <row r="834" spans="1:1" ht="12.75">
      <c r="A834" s="90"/>
    </row>
    <row r="835" spans="1:1" ht="12.75">
      <c r="A835" s="90"/>
    </row>
    <row r="836" spans="1:1" ht="12.75">
      <c r="A836" s="90"/>
    </row>
    <row r="837" spans="1:1" ht="12.75">
      <c r="A837" s="90"/>
    </row>
    <row r="838" spans="1:1" ht="12.75">
      <c r="A838" s="90"/>
    </row>
    <row r="839" spans="1:1" ht="12.75">
      <c r="A839" s="90"/>
    </row>
    <row r="840" spans="1:1" ht="12.75">
      <c r="A840" s="90"/>
    </row>
    <row r="841" spans="1:1" ht="12.75">
      <c r="A841" s="90"/>
    </row>
    <row r="842" spans="1:1" ht="12.75">
      <c r="A842" s="90"/>
    </row>
    <row r="843" spans="1:1" ht="12.75">
      <c r="A843" s="90"/>
    </row>
    <row r="844" spans="1:1" ht="12.75">
      <c r="A844" s="90"/>
    </row>
    <row r="845" spans="1:1" ht="12.75">
      <c r="A845" s="90"/>
    </row>
    <row r="846" spans="1:1" ht="12.75">
      <c r="A846" s="90"/>
    </row>
    <row r="847" spans="1:1" ht="12.75">
      <c r="A847" s="90"/>
    </row>
    <row r="848" spans="1:1" ht="12.75">
      <c r="A848" s="90"/>
    </row>
    <row r="849" spans="1:1" ht="12.75">
      <c r="A849" s="90"/>
    </row>
    <row r="850" spans="1:1" ht="12.75">
      <c r="A850" s="90"/>
    </row>
    <row r="851" spans="1:1" ht="12.75">
      <c r="A851" s="90"/>
    </row>
    <row r="852" spans="1:1" ht="12.75">
      <c r="A852" s="90"/>
    </row>
    <row r="853" spans="1:1" ht="12.75">
      <c r="A853" s="90"/>
    </row>
    <row r="854" spans="1:1" ht="12.75">
      <c r="A854" s="90"/>
    </row>
    <row r="855" spans="1:1" ht="12.75">
      <c r="A855" s="90"/>
    </row>
    <row r="856" spans="1:1" ht="12.75">
      <c r="A856" s="90"/>
    </row>
    <row r="857" spans="1:1" ht="12.75">
      <c r="A857" s="90"/>
    </row>
    <row r="858" spans="1:1" ht="12.75">
      <c r="A858" s="90"/>
    </row>
    <row r="859" spans="1:1" ht="12.75">
      <c r="A859" s="90"/>
    </row>
    <row r="860" spans="1:1" ht="12.75">
      <c r="A860" s="90"/>
    </row>
    <row r="861" spans="1:1" ht="12.75">
      <c r="A861" s="90"/>
    </row>
    <row r="862" spans="1:1" ht="12.75">
      <c r="A862" s="90"/>
    </row>
    <row r="863" spans="1:1" ht="12.75">
      <c r="A863" s="90"/>
    </row>
    <row r="864" spans="1:1" ht="12.75">
      <c r="A864" s="90"/>
    </row>
    <row r="865" spans="1:1" ht="12.75">
      <c r="A865" s="90"/>
    </row>
    <row r="866" spans="1:1" ht="12.75">
      <c r="A866" s="90"/>
    </row>
    <row r="867" spans="1:1" ht="12.75">
      <c r="A867" s="90"/>
    </row>
    <row r="868" spans="1:1" ht="12.75">
      <c r="A868" s="90"/>
    </row>
    <row r="869" spans="1:1" ht="12.75">
      <c r="A869" s="90"/>
    </row>
    <row r="870" spans="1:1" ht="12.75">
      <c r="A870" s="90"/>
    </row>
    <row r="871" spans="1:1" ht="12.75">
      <c r="A871" s="90"/>
    </row>
    <row r="872" spans="1:1" ht="12.75">
      <c r="A872" s="90"/>
    </row>
    <row r="873" spans="1:1" ht="12.75">
      <c r="A873" s="90"/>
    </row>
    <row r="874" spans="1:1" ht="12.75">
      <c r="A874" s="90"/>
    </row>
    <row r="875" spans="1:1" ht="12.75">
      <c r="A875" s="90"/>
    </row>
    <row r="876" spans="1:1" ht="12.75">
      <c r="A876" s="90"/>
    </row>
    <row r="877" spans="1:1" ht="12.75">
      <c r="A877" s="90"/>
    </row>
    <row r="878" spans="1:1" ht="12.75">
      <c r="A878" s="90"/>
    </row>
    <row r="879" spans="1:1" ht="12.75">
      <c r="A879" s="90"/>
    </row>
    <row r="880" spans="1:1" ht="12.75">
      <c r="A880" s="90"/>
    </row>
    <row r="881" spans="1:1" ht="12.75">
      <c r="A881" s="90"/>
    </row>
    <row r="882" spans="1:1" ht="12.75">
      <c r="A882" s="90"/>
    </row>
    <row r="883" spans="1:1" ht="12.75">
      <c r="A883" s="90"/>
    </row>
    <row r="884" spans="1:1" ht="12.75">
      <c r="A884" s="90"/>
    </row>
    <row r="885" spans="1:1" ht="12.75">
      <c r="A885" s="90"/>
    </row>
    <row r="886" spans="1:1" ht="12.75">
      <c r="A886" s="90"/>
    </row>
    <row r="887" spans="1:1" ht="12.75">
      <c r="A887" s="90"/>
    </row>
    <row r="888" spans="1:1" ht="12.75">
      <c r="A888" s="90"/>
    </row>
    <row r="889" spans="1:1" ht="12.75">
      <c r="A889" s="90"/>
    </row>
    <row r="890" spans="1:1" ht="12.75">
      <c r="A890" s="90"/>
    </row>
    <row r="891" spans="1:1" ht="12.75">
      <c r="A891" s="90"/>
    </row>
    <row r="892" spans="1:1" ht="12.75">
      <c r="A892" s="90"/>
    </row>
    <row r="893" spans="1:1" ht="12.75">
      <c r="A893" s="90"/>
    </row>
    <row r="894" spans="1:1" ht="12.75">
      <c r="A894" s="90"/>
    </row>
    <row r="895" spans="1:1" ht="12.75">
      <c r="A895" s="90"/>
    </row>
    <row r="896" spans="1:1" ht="12.75">
      <c r="A896" s="90"/>
    </row>
    <row r="897" spans="1:1" ht="12.75">
      <c r="A897" s="90"/>
    </row>
    <row r="898" spans="1:1" ht="12.75">
      <c r="A898" s="90"/>
    </row>
    <row r="899" spans="1:1" ht="12.75">
      <c r="A899" s="90"/>
    </row>
    <row r="900" spans="1:1" ht="12.75">
      <c r="A900" s="90"/>
    </row>
    <row r="901" spans="1:1" ht="12.75">
      <c r="A901" s="90"/>
    </row>
    <row r="902" spans="1:1" ht="12.75">
      <c r="A902" s="90"/>
    </row>
    <row r="903" spans="1:1" ht="12.75">
      <c r="A903" s="90"/>
    </row>
    <row r="904" spans="1:1" ht="12.75">
      <c r="A904" s="90"/>
    </row>
    <row r="905" spans="1:1" ht="12.75">
      <c r="A905" s="90"/>
    </row>
    <row r="906" spans="1:1" ht="12.75">
      <c r="A906" s="90"/>
    </row>
    <row r="907" spans="1:1" ht="12.75">
      <c r="A907" s="90"/>
    </row>
    <row r="908" spans="1:1" ht="12.75">
      <c r="A908" s="90"/>
    </row>
    <row r="909" spans="1:1" ht="12.75">
      <c r="A909" s="90"/>
    </row>
    <row r="910" spans="1:1" ht="12.75">
      <c r="A910" s="90"/>
    </row>
    <row r="911" spans="1:1" ht="12.75">
      <c r="A911" s="90"/>
    </row>
    <row r="912" spans="1:1" ht="12.75">
      <c r="A912" s="90"/>
    </row>
    <row r="913" spans="1:1" ht="12.75">
      <c r="A913" s="90"/>
    </row>
    <row r="914" spans="1:1" ht="12.75">
      <c r="A914" s="90"/>
    </row>
    <row r="915" spans="1:1" ht="12.75">
      <c r="A915" s="90"/>
    </row>
    <row r="916" spans="1:1" ht="12.75">
      <c r="A916" s="90"/>
    </row>
    <row r="917" spans="1:1" ht="12.75">
      <c r="A917" s="90"/>
    </row>
    <row r="918" spans="1:1" ht="12.75">
      <c r="A918" s="90"/>
    </row>
    <row r="919" spans="1:1" ht="12.75">
      <c r="A919" s="90"/>
    </row>
    <row r="920" spans="1:1" ht="12.75">
      <c r="A920" s="90"/>
    </row>
    <row r="921" spans="1:1" ht="12.75">
      <c r="A921" s="90"/>
    </row>
    <row r="922" spans="1:1" ht="12.75">
      <c r="A922" s="90"/>
    </row>
    <row r="923" spans="1:1" ht="12.75">
      <c r="A923" s="90"/>
    </row>
    <row r="924" spans="1:1" ht="12.75">
      <c r="A924" s="90"/>
    </row>
    <row r="925" spans="1:1" ht="12.75">
      <c r="A925" s="90"/>
    </row>
    <row r="926" spans="1:1" ht="12.75">
      <c r="A926" s="90"/>
    </row>
    <row r="927" spans="1:1" ht="12.75">
      <c r="A927" s="90"/>
    </row>
    <row r="928" spans="1:1" ht="12.75">
      <c r="A928" s="90"/>
    </row>
    <row r="929" spans="1:1" ht="12.75">
      <c r="A929" s="90"/>
    </row>
    <row r="930" spans="1:1" ht="12.75">
      <c r="A930" s="90"/>
    </row>
    <row r="931" spans="1:1" ht="12.75">
      <c r="A931" s="90"/>
    </row>
    <row r="932" spans="1:1" ht="12.75">
      <c r="A932" s="90"/>
    </row>
    <row r="933" spans="1:1" ht="12.75">
      <c r="A933" s="90"/>
    </row>
    <row r="934" spans="1:1" ht="12.75">
      <c r="A934" s="90"/>
    </row>
    <row r="935" spans="1:1" ht="12.75">
      <c r="A935" s="90"/>
    </row>
    <row r="936" spans="1:1" ht="12.75">
      <c r="A936" s="90"/>
    </row>
    <row r="937" spans="1:1" ht="12.75">
      <c r="A937" s="90"/>
    </row>
    <row r="938" spans="1:1" ht="12.75">
      <c r="A938" s="90"/>
    </row>
    <row r="939" spans="1:1" ht="12.75">
      <c r="A939" s="90"/>
    </row>
    <row r="940" spans="1:1" ht="12.75">
      <c r="A940" s="90"/>
    </row>
    <row r="941" spans="1:1" ht="12.75">
      <c r="A941" s="90"/>
    </row>
    <row r="942" spans="1:1" ht="12.75">
      <c r="A942" s="90"/>
    </row>
    <row r="943" spans="1:1" ht="12.75">
      <c r="A943" s="90"/>
    </row>
    <row r="944" spans="1:1" ht="12.75">
      <c r="A944" s="90"/>
    </row>
    <row r="945" spans="1:1" ht="12.75">
      <c r="A945" s="90"/>
    </row>
    <row r="946" spans="1:1" ht="12.75">
      <c r="A946" s="90"/>
    </row>
    <row r="947" spans="1:1" ht="12.75">
      <c r="A947" s="90"/>
    </row>
    <row r="948" spans="1:1" ht="12.75">
      <c r="A948" s="90"/>
    </row>
    <row r="949" spans="1:1" ht="12.75">
      <c r="A949" s="90"/>
    </row>
    <row r="950" spans="1:1" ht="12.75">
      <c r="A950" s="90"/>
    </row>
    <row r="951" spans="1:1" ht="12.75">
      <c r="A951" s="90"/>
    </row>
    <row r="952" spans="1:1" ht="12.75">
      <c r="A952" s="90"/>
    </row>
    <row r="953" spans="1:1" ht="12.75">
      <c r="A953" s="90"/>
    </row>
    <row r="954" spans="1:1" ht="12.75">
      <c r="A954" s="90"/>
    </row>
    <row r="955" spans="1:1" ht="12.75">
      <c r="A955" s="90"/>
    </row>
    <row r="956" spans="1:1" ht="12.75">
      <c r="A956" s="90"/>
    </row>
    <row r="957" spans="1:1" ht="12.75">
      <c r="A957" s="90"/>
    </row>
    <row r="958" spans="1:1" ht="12.75">
      <c r="A958" s="90"/>
    </row>
    <row r="959" spans="1:1" ht="12.75">
      <c r="A959" s="90"/>
    </row>
    <row r="960" spans="1:1" ht="12.75">
      <c r="A960" s="90"/>
    </row>
    <row r="961" spans="1:1" ht="12.75">
      <c r="A961" s="90"/>
    </row>
    <row r="962" spans="1:1" ht="12.75">
      <c r="A962" s="90"/>
    </row>
    <row r="963" spans="1:1" ht="12.75">
      <c r="A963" s="90"/>
    </row>
    <row r="964" spans="1:1" ht="12.75">
      <c r="A964" s="90"/>
    </row>
    <row r="965" spans="1:1" ht="12.75">
      <c r="A965" s="90"/>
    </row>
    <row r="966" spans="1:1" ht="12.75">
      <c r="A966" s="90"/>
    </row>
    <row r="967" spans="1:1" ht="12.75">
      <c r="A967" s="90"/>
    </row>
    <row r="968" spans="1:1" ht="12.75">
      <c r="A968" s="90"/>
    </row>
    <row r="969" spans="1:1" ht="12.75">
      <c r="A969" s="90"/>
    </row>
    <row r="970" spans="1:1" ht="12.75">
      <c r="A970" s="90"/>
    </row>
    <row r="971" spans="1:1" ht="12.75">
      <c r="A971" s="90"/>
    </row>
    <row r="972" spans="1:1" ht="12.75">
      <c r="A972" s="90"/>
    </row>
    <row r="973" spans="1:1" ht="12.75">
      <c r="A973" s="90"/>
    </row>
    <row r="974" spans="1:1" ht="12.75">
      <c r="A974" s="90"/>
    </row>
    <row r="975" spans="1:1" ht="12.75">
      <c r="A975" s="90"/>
    </row>
    <row r="976" spans="1:1" ht="12.75">
      <c r="A976" s="90"/>
    </row>
    <row r="977" spans="1:1" ht="12.75">
      <c r="A977" s="90"/>
    </row>
    <row r="978" spans="1:1" ht="12.75">
      <c r="A978" s="90"/>
    </row>
    <row r="979" spans="1:1" ht="12.75">
      <c r="A979" s="90"/>
    </row>
    <row r="980" spans="1:1" ht="12.75">
      <c r="A980" s="90"/>
    </row>
    <row r="981" spans="1:1" ht="12.75">
      <c r="A981" s="90"/>
    </row>
    <row r="982" spans="1:1" ht="12.75">
      <c r="A982" s="90"/>
    </row>
    <row r="983" spans="1:1" ht="12.75">
      <c r="A983" s="90"/>
    </row>
    <row r="984" spans="1:1" ht="12.75">
      <c r="A984" s="90"/>
    </row>
    <row r="985" spans="1:1" ht="12.75">
      <c r="A985" s="90"/>
    </row>
    <row r="986" spans="1:1" ht="12.75">
      <c r="A986" s="90"/>
    </row>
    <row r="987" spans="1:1" ht="12.75">
      <c r="A987" s="90"/>
    </row>
    <row r="988" spans="1:1" ht="12.75">
      <c r="A988" s="90"/>
    </row>
    <row r="989" spans="1:1" ht="12.75">
      <c r="A989" s="90"/>
    </row>
    <row r="990" spans="1:1" ht="12.75">
      <c r="A990" s="90"/>
    </row>
    <row r="991" spans="1:1" ht="12.75">
      <c r="A991" s="90"/>
    </row>
    <row r="992" spans="1:1" ht="12.75">
      <c r="A992" s="90"/>
    </row>
    <row r="993" spans="1:1" ht="12.75">
      <c r="A993" s="90"/>
    </row>
    <row r="994" spans="1:1" ht="12.75">
      <c r="A994" s="90"/>
    </row>
    <row r="995" spans="1:1" ht="12.75">
      <c r="A995" s="90"/>
    </row>
    <row r="996" spans="1:1" ht="12.75">
      <c r="A996" s="90"/>
    </row>
    <row r="997" spans="1:1" ht="12.75">
      <c r="A997" s="90"/>
    </row>
    <row r="998" spans="1:1" ht="12.75">
      <c r="A998" s="90"/>
    </row>
    <row r="999" spans="1:1" ht="12.75">
      <c r="A999" s="90"/>
    </row>
  </sheetData>
  <autoFilter ref="A1:AC67" xr:uid="{00000000-0009-0000-0000-000004000000}"/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現在の収支見直し</vt:lpstr>
      <vt:lpstr>未来の収支予測</vt:lpstr>
      <vt:lpstr>運用シミュレーション</vt:lpstr>
      <vt:lpstr>各種シミュレーション計算サイト</vt:lpstr>
      <vt:lpstr>引用データ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kayama</dc:creator>
  <cp:lastModifiedBy>.Inc GLOCAL</cp:lastModifiedBy>
  <dcterms:created xsi:type="dcterms:W3CDTF">2025-05-13T01:36:11Z</dcterms:created>
  <dcterms:modified xsi:type="dcterms:W3CDTF">2025-05-13T01:36:12Z</dcterms:modified>
</cp:coreProperties>
</file>